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6948" activeTab="3"/>
  </bookViews>
  <sheets>
    <sheet name="ΠΡΟΣΛΗΠΤΕΟΙ" sheetId="7" r:id="rId1"/>
    <sheet name="ΓΕΝΙΚΗ ΚΑΤΑΤΑΞΗ ΜΕ ΕΜΠΕΙΡΙΑ" sheetId="4" r:id="rId2"/>
    <sheet name="ΓΕΝΙΚΗ ΚΑΤΑΤΑΞΗ ΧΩΡΙΣ ΕΜΠ." sheetId="6" r:id="rId3"/>
    <sheet name="ΑΠΟΡΡΙΠΤΕΟΙ" sheetId="8" r:id="rId4"/>
  </sheets>
  <definedNames/>
  <calcPr calcId="181029"/>
</workbook>
</file>

<file path=xl/sharedStrings.xml><?xml version="1.0" encoding="utf-8"?>
<sst xmlns="http://schemas.openxmlformats.org/spreadsheetml/2006/main" count="924" uniqueCount="313">
  <si>
    <t>ΤΥΠΙΚΑ ΠΡΟΣΟΝΤΑ</t>
  </si>
  <si>
    <t>Α/Α</t>
  </si>
  <si>
    <t>ΜΟΡΙΑ</t>
  </si>
  <si>
    <t>ΝΑΙ</t>
  </si>
  <si>
    <t>ΣΤΟΙΧΕΙΑ ΥΠΟΨΗΦΙΟΥ</t>
  </si>
  <si>
    <t>ΕΠΩΝΥΜΟ</t>
  </si>
  <si>
    <t>ΟΝΟΜΑ</t>
  </si>
  <si>
    <t>ΣΥΝΟΛΟ ΜΟΡΙΩΝ</t>
  </si>
  <si>
    <t>ΕΝΤΟΠΙΟΤΗΤΑ</t>
  </si>
  <si>
    <t>ΟΧΙ</t>
  </si>
  <si>
    <t>ΠΡΟΣΘΕΤΑ - ΜΟΡΙΟΔΟΤΟΥΜΕΝΑ ΠΡΟΣΟΝΤΑ</t>
  </si>
  <si>
    <t>ΤΙΤΛΟΣ ΣΠΟΥΔΩΝ (κωδ. 041)</t>
  </si>
  <si>
    <t xml:space="preserve">ΕΜΠΕΙΡΙΑ ΣΕ Β/ΘΜΙΟ Ή Γ/ΘΜΙΟ ΝΟΣΗΛΕΥΤΙΚΟ ΙΔΡΥΜΑ (έως και 24 μήνες) (κωδ. 211) </t>
  </si>
  <si>
    <t>ΑΡΙΘΜΟΣ ΑΝΗΛΙΚΩΝ ΤΕΚΝΩΝ (ΕΩΣ 2) (κωδ. 213)</t>
  </si>
  <si>
    <t>ΑΡΙΘΜΟΣ ΑΝΗΛΙΚΩΝ ΤΕΚΝΩΝ (ΑΝΩ ΤΩΝ 2) (κωδ. 213)</t>
  </si>
  <si>
    <t>ΤΕΚΝΟ ΠΟΛΥΤΕΚΝΗΣ ΟΙΚΟΓΕΝΕΙΑΣ (κωδ. 214)</t>
  </si>
  <si>
    <t>ΤΕΚΝΟ ΤΡΙΤΕΚΝΗΣ ΟΙΚΟΓΕΝΕΙΑΣ (κωδ. 215)</t>
  </si>
  <si>
    <r>
      <t xml:space="preserve">ΧΡΟΝΟΣ ΑΝΕΡΓΙΑΣ (έως 8 </t>
    </r>
    <r>
      <rPr>
        <u val="single"/>
        <sz val="11"/>
        <color theme="1"/>
        <rFont val="Calibri"/>
        <family val="2"/>
        <scheme val="minor"/>
      </rPr>
      <t>εξάμηνα</t>
    </r>
    <r>
      <rPr>
        <sz val="11"/>
        <color theme="1"/>
        <rFont val="Calibri"/>
        <family val="2"/>
        <scheme val="minor"/>
      </rPr>
      <t>) (κωδ. 216)</t>
    </r>
  </si>
  <si>
    <t>ΧΡΟΝΟΛΟΓΙΑ ΓΕΝΝΗΣΗΣ</t>
  </si>
  <si>
    <t>ΗΛΙΚΙΑ</t>
  </si>
  <si>
    <t>ΑΡΙΘΜΟΣ ΠΡΩΤΟΚΟΛΛΟΥ ΑΙΤΗΣΗΣ</t>
  </si>
  <si>
    <t>ΜΟΡΙΑ (ΑΠΟ 24 ΕΩΣ 40 ΕΤΩΝ) (κωδ. 217)</t>
  </si>
  <si>
    <t>ΜΟΡΙΑ (ΑΝΩ ΤΩΝ 40 ΕΤΩΝ) (κωδ. 218)</t>
  </si>
  <si>
    <t>1989/01-10-2018</t>
  </si>
  <si>
    <t>ΑΓΓΕΛΗΣ</t>
  </si>
  <si>
    <t>ΙΩΑΝΝΗΣ</t>
  </si>
  <si>
    <t>2190/01-10-2018</t>
  </si>
  <si>
    <t>ΑΛΕΦΡΑΓΚΗ</t>
  </si>
  <si>
    <t>ΣΤΥΛΙΑΝΗ</t>
  </si>
  <si>
    <t>2117/01-10-2018</t>
  </si>
  <si>
    <t>ΑΡΓΥΡΟΥ</t>
  </si>
  <si>
    <t>ΕΙΡΗΝΗ</t>
  </si>
  <si>
    <t>909/27-09-0218</t>
  </si>
  <si>
    <t>ΒΑΖΑΙΟΥ</t>
  </si>
  <si>
    <t>ΒΑΣΙΛΙΚΗ</t>
  </si>
  <si>
    <t>669/26-09-2018</t>
  </si>
  <si>
    <t>ΒΑΛΒΗ</t>
  </si>
  <si>
    <t>ΚΑΝΕΛΛΑ</t>
  </si>
  <si>
    <t>1060/27-09-2018</t>
  </si>
  <si>
    <t>ΘΕΟΛΟΓΙΑ</t>
  </si>
  <si>
    <t>601/26-09-2018</t>
  </si>
  <si>
    <t>ΓΕΡΟΖΗΣΗ</t>
  </si>
  <si>
    <t>ΣΤΑΜΑΤΙΑ</t>
  </si>
  <si>
    <t>1143/28-09-2018</t>
  </si>
  <si>
    <t>ΓΕΩΡΓΙΑΔΟΥ</t>
  </si>
  <si>
    <t>ΖΩΗ</t>
  </si>
  <si>
    <t>527/25-09-2018</t>
  </si>
  <si>
    <t>ΔΗΜΕΡΤΙΚΑΣ</t>
  </si>
  <si>
    <t>ΚΩΝΣΤΑΝΤΙΝΟΣ</t>
  </si>
  <si>
    <t>578/26-09-2018</t>
  </si>
  <si>
    <t>ΔΙΑΜΑΝΤΗ</t>
  </si>
  <si>
    <t>ΕΛΙΣΑΒΕΤΑ</t>
  </si>
  <si>
    <t>2232/01-10-2018</t>
  </si>
  <si>
    <t>ΔΡΑΓΑΣΑΚΗ</t>
  </si>
  <si>
    <t>ΔΕΣΠΟΙΝΑ</t>
  </si>
  <si>
    <t>84/19-09-2018</t>
  </si>
  <si>
    <t>ΖΥΓΟΥΜΗ</t>
  </si>
  <si>
    <t>ΖΑΦΕΙΡΟΥΛΑ</t>
  </si>
  <si>
    <t>383/24-09-2018</t>
  </si>
  <si>
    <t>ΖΩΡΖΟΥ</t>
  </si>
  <si>
    <t>1843/01-10-2018</t>
  </si>
  <si>
    <t>ΚΑΖΑΣ</t>
  </si>
  <si>
    <t>ΑΓΓΕΛΟΣ</t>
  </si>
  <si>
    <t>2101/01-10-2018</t>
  </si>
  <si>
    <t>ΚΑΛΑΙΔΟΠΟΥΛΟΥ</t>
  </si>
  <si>
    <t>ΚΥΡΙΑΚΗ</t>
  </si>
  <si>
    <t>351/24-09-2018</t>
  </si>
  <si>
    <t>ΚΑΡΑΚΑΣΙΔΗ</t>
  </si>
  <si>
    <t>ΑΛΕΞΑΝΔΡΑ</t>
  </si>
  <si>
    <t>26/18-09-2018</t>
  </si>
  <si>
    <t>ΚΑΡΑΧΑΛΙΟΥ</t>
  </si>
  <si>
    <t>ΑΝΑΣΤΑΣΙΑ</t>
  </si>
  <si>
    <t>2016/01-10-2018</t>
  </si>
  <si>
    <t>ΚΑΤΑΚΑΛΟΣ</t>
  </si>
  <si>
    <t>ΜΟΣΧΟΣ</t>
  </si>
  <si>
    <t>ΚΑΦΟΥΡΟΥ</t>
  </si>
  <si>
    <t>ΜΑΡΟΥΣΑ</t>
  </si>
  <si>
    <t>192/21-09-2018</t>
  </si>
  <si>
    <t>ΚΕΝΟΥΤΗΣ</t>
  </si>
  <si>
    <t>ΣΠΥΡΙΔΩΝ</t>
  </si>
  <si>
    <t>1844/01-10-2018</t>
  </si>
  <si>
    <t>ΚΕΡΑΣΤΑ</t>
  </si>
  <si>
    <t>ΝΙΚΟΛΙΤΣΑ</t>
  </si>
  <si>
    <t>638/26-09-2018</t>
  </si>
  <si>
    <t>ΚΙΤΣΙΟΥ</t>
  </si>
  <si>
    <t>ΠΑΡΑΣΚΕΥΗ</t>
  </si>
  <si>
    <t>551/25-09-2018</t>
  </si>
  <si>
    <t>ΚΙΤΣΟΥ</t>
  </si>
  <si>
    <t>ΜΑΡΙΑ</t>
  </si>
  <si>
    <t>373/24-09-2018</t>
  </si>
  <si>
    <t>ΚΟΥΤΕΛΟΣ</t>
  </si>
  <si>
    <t>ΧΡΗΣΤΟΣ</t>
  </si>
  <si>
    <t>ΛΑΖΑΡΟΥ</t>
  </si>
  <si>
    <t>ΕΛΕΝΗ</t>
  </si>
  <si>
    <t>895/27-09-2018</t>
  </si>
  <si>
    <t>ΛΑΜΠΡΙΔΟΥ</t>
  </si>
  <si>
    <t>ΣΟΦΙΑ</t>
  </si>
  <si>
    <t>229/21-09-2018</t>
  </si>
  <si>
    <t>ΛΑΝΑΡΗ</t>
  </si>
  <si>
    <t>ΕΛΕΥΘΕΡΙΑ</t>
  </si>
  <si>
    <t>2374/02-10-2018</t>
  </si>
  <si>
    <t>ΛΑΠΠΑΣ</t>
  </si>
  <si>
    <t>ΓΕΩΡΓΙΟΣ</t>
  </si>
  <si>
    <t>2398/02-10-2018</t>
  </si>
  <si>
    <t>ΛΙΑΛΙΑ</t>
  </si>
  <si>
    <t>ΣΠΥΡΙΔΟΥΛΑ</t>
  </si>
  <si>
    <t>1759/01-10-2018</t>
  </si>
  <si>
    <t>ΛΙΟΛΙΟΥ</t>
  </si>
  <si>
    <t>ΘΕΟΠΙΣΤΗ</t>
  </si>
  <si>
    <t>1984/01-10-2018</t>
  </si>
  <si>
    <t>ΜΑΡΗ</t>
  </si>
  <si>
    <t>2119/01-10-2018</t>
  </si>
  <si>
    <t>ΜΑΡΙΝΕΛΛΗ</t>
  </si>
  <si>
    <t>2245/01-10-2018</t>
  </si>
  <si>
    <t>ΜΟΥΡΑΤΙΔΗΣ</t>
  </si>
  <si>
    <t>ΝΙΚΟΛΑΟΣ</t>
  </si>
  <si>
    <t>2300/02-10-2018</t>
  </si>
  <si>
    <t>ΜΠΕΜΠΑ</t>
  </si>
  <si>
    <t>ΑΣΠΑΣΙΑ</t>
  </si>
  <si>
    <t>2207/01-10-2018</t>
  </si>
  <si>
    <t>ΜΠΟΡΔΕΛΙΑ</t>
  </si>
  <si>
    <t>ΔΗΜΗΤΡΑ</t>
  </si>
  <si>
    <t>835/27-09-2018</t>
  </si>
  <si>
    <t>ΝΤΑΛΑΠΕΡΑ</t>
  </si>
  <si>
    <t>230/21-09-2018</t>
  </si>
  <si>
    <t>ΟΙΚΟΝΟΜΟΥ</t>
  </si>
  <si>
    <t>2149/01-10-2018</t>
  </si>
  <si>
    <t>ΕΥΑΓΓΕΛΙΑ</t>
  </si>
  <si>
    <t>ΠΑΠΑΔΗΜΗΤΡΙΟΥ</t>
  </si>
  <si>
    <t>1172/28-09-2018</t>
  </si>
  <si>
    <t>ΠΑΠΑΔΟΠΟΥΛΟΥ</t>
  </si>
  <si>
    <t>1913/01-10-2018</t>
  </si>
  <si>
    <t>ΠΑΠΑΝΙΚΟΥ</t>
  </si>
  <si>
    <t>ΑΠΟΣΤΟΛΙΑ</t>
  </si>
  <si>
    <t>1258/28-09-2018</t>
  </si>
  <si>
    <t>ΠΑΡΑΠΟΝΙΑΡΗ</t>
  </si>
  <si>
    <t>ΚΑΛΛΙΡΟΗ</t>
  </si>
  <si>
    <t>2178/01-10-2018</t>
  </si>
  <si>
    <t>ΠΑΡΜΑΚΗΣ</t>
  </si>
  <si>
    <t>ΘΕΟΔΩΡΟΣ</t>
  </si>
  <si>
    <t>1612/01-10-2018</t>
  </si>
  <si>
    <t>ΠΕΞΑΣ</t>
  </si>
  <si>
    <t>ΠΑΥΣΑΝΙΑΣ</t>
  </si>
  <si>
    <t>2239/01-10-2018</t>
  </si>
  <si>
    <t>ΠΙΕΡΡΟΣ</t>
  </si>
  <si>
    <t>1315/28-09-2018</t>
  </si>
  <si>
    <t>ΠΙΘΑΡΑ</t>
  </si>
  <si>
    <t>ΝΙΚΟΛΕΤΤΑ</t>
  </si>
  <si>
    <t>1242/28-09-2018</t>
  </si>
  <si>
    <t>ΡΑΜΠΟΥ</t>
  </si>
  <si>
    <t>ΑΙΚΑΤΕΡΙΝΗ</t>
  </si>
  <si>
    <t>1471/01-10-2018</t>
  </si>
  <si>
    <t>ΣΑΚΚΑΤΟΣ</t>
  </si>
  <si>
    <t>ΠΑΝΑΓΙΩΤΗΣ</t>
  </si>
  <si>
    <t>444/25-09-2018</t>
  </si>
  <si>
    <t>ΣΚΑΛΤΣΩΝΗΣ</t>
  </si>
  <si>
    <t>ΒΑΣΙΛΗΣ</t>
  </si>
  <si>
    <t>2254/01-10-2018</t>
  </si>
  <si>
    <t>ΣΤΕΦΑΝΙΔΗ</t>
  </si>
  <si>
    <t>613/26-09-2018</t>
  </si>
  <si>
    <t>ΣΤΕΦΑΝΟΥ</t>
  </si>
  <si>
    <t>ΦΡΟΣΩ</t>
  </si>
  <si>
    <t>2220/01-10-2018</t>
  </si>
  <si>
    <t>ΤΟΣΚΑ</t>
  </si>
  <si>
    <t>ΕΙΡΗΝΗ-ΧΡΥΣΟΒΑΛΑΝΤΟΥ</t>
  </si>
  <si>
    <t>1727/01-10-2018</t>
  </si>
  <si>
    <t>ΤΣΑΚΑΛΗ</t>
  </si>
  <si>
    <t>ΖΑΧΑΡΟΥΛΑ-ΝΕΚΤΑΡΙΑ</t>
  </si>
  <si>
    <t>1810/01-10-2018</t>
  </si>
  <si>
    <t>ΤΣΙΦΤΣΙΑΝ</t>
  </si>
  <si>
    <t>1346/28-09-2018</t>
  </si>
  <si>
    <t>ΤΣΙΧΛΙΑ</t>
  </si>
  <si>
    <t>1340/28-09-2018</t>
  </si>
  <si>
    <t>ΦΑΣΚΙΩΤΗΣ</t>
  </si>
  <si>
    <t>ΓΙΩΡΓΟΣ</t>
  </si>
  <si>
    <t>129/20-09-2018</t>
  </si>
  <si>
    <t>ΦΟΥΡΓΚΑΤΣΙΩΤΗ</t>
  </si>
  <si>
    <t>ΧΑΪΔΩ</t>
  </si>
  <si>
    <t>900/27-09-2018</t>
  </si>
  <si>
    <t>ΦΩΛΙΑ</t>
  </si>
  <si>
    <t>358/24-09-2018</t>
  </si>
  <si>
    <t>ΧΑΡΜΠΑΣ</t>
  </si>
  <si>
    <t>ΑΝΔΡΕΑΣ</t>
  </si>
  <si>
    <t>1669/01-10-2018</t>
  </si>
  <si>
    <t>ΧΟΝΔΡΟΓΙΑΝΝΗΣ</t>
  </si>
  <si>
    <t>ΑΝΤΩΝΙΟΣ</t>
  </si>
  <si>
    <t>Παρατηρήσεις</t>
  </si>
  <si>
    <t>ΑΔΤ</t>
  </si>
  <si>
    <t>**7531</t>
  </si>
  <si>
    <t>**8277</t>
  </si>
  <si>
    <t>**3783</t>
  </si>
  <si>
    <t>**6494</t>
  </si>
  <si>
    <t>**3225</t>
  </si>
  <si>
    <t>**5001</t>
  </si>
  <si>
    <t>**1707</t>
  </si>
  <si>
    <t>**8142</t>
  </si>
  <si>
    <t>**7577</t>
  </si>
  <si>
    <t>**3528</t>
  </si>
  <si>
    <t>**8202</t>
  </si>
  <si>
    <t>**5374</t>
  </si>
  <si>
    <t>**5818</t>
  </si>
  <si>
    <t>**6474</t>
  </si>
  <si>
    <t>**1031</t>
  </si>
  <si>
    <t>**6823</t>
  </si>
  <si>
    <t>**0845</t>
  </si>
  <si>
    <t>**0747</t>
  </si>
  <si>
    <t>**3659</t>
  </si>
  <si>
    <t>**0061</t>
  </si>
  <si>
    <t>**3285</t>
  </si>
  <si>
    <t>**2469</t>
  </si>
  <si>
    <t>**1301</t>
  </si>
  <si>
    <t>**9235</t>
  </si>
  <si>
    <t>**3203</t>
  </si>
  <si>
    <t>**6775</t>
  </si>
  <si>
    <t>**6102</t>
  </si>
  <si>
    <t>**3723</t>
  </si>
  <si>
    <t>**3769</t>
  </si>
  <si>
    <t>**7096</t>
  </si>
  <si>
    <t>2062/01-10-2018</t>
  </si>
  <si>
    <t>**8342</t>
  </si>
  <si>
    <t xml:space="preserve">ΚΥΡΙΤΣΗ </t>
  </si>
  <si>
    <t>ΙΩΑΝΝΑ</t>
  </si>
  <si>
    <t>**9832</t>
  </si>
  <si>
    <t>**3597</t>
  </si>
  <si>
    <t>**7991</t>
  </si>
  <si>
    <t>**9885</t>
  </si>
  <si>
    <t>**5081</t>
  </si>
  <si>
    <t>**4185</t>
  </si>
  <si>
    <t>**5289</t>
  </si>
  <si>
    <t>**4786</t>
  </si>
  <si>
    <t>**0685</t>
  </si>
  <si>
    <t>**0585</t>
  </si>
  <si>
    <t>**0975</t>
  </si>
  <si>
    <t>**4998</t>
  </si>
  <si>
    <t>**3238</t>
  </si>
  <si>
    <t>**5802</t>
  </si>
  <si>
    <t>**8633</t>
  </si>
  <si>
    <t>**8843</t>
  </si>
  <si>
    <t>**4067</t>
  </si>
  <si>
    <t>**6197</t>
  </si>
  <si>
    <t>**3137</t>
  </si>
  <si>
    <t>**3492</t>
  </si>
  <si>
    <t>**3074</t>
  </si>
  <si>
    <t>**0534</t>
  </si>
  <si>
    <t>**9768</t>
  </si>
  <si>
    <t>**5376</t>
  </si>
  <si>
    <t>**2074</t>
  </si>
  <si>
    <t>**8008</t>
  </si>
  <si>
    <t>**6278</t>
  </si>
  <si>
    <t>**0589</t>
  </si>
  <si>
    <t>**9334</t>
  </si>
  <si>
    <t>1152/28-09-2018</t>
  </si>
  <si>
    <t>**3180</t>
  </si>
  <si>
    <t>ΤΖΟΓΑΝΗΣ</t>
  </si>
  <si>
    <t>ΣΤΕΦΑΝΟΣ</t>
  </si>
  <si>
    <t>**9638</t>
  </si>
  <si>
    <t xml:space="preserve">ΕΝΤΟΠΙΟΤΗΤΑ   </t>
  </si>
  <si>
    <t xml:space="preserve">1126/28-09-2018 </t>
  </si>
  <si>
    <t xml:space="preserve">369/24-09-2018 </t>
  </si>
  <si>
    <t xml:space="preserve">1103/28-09-2018 </t>
  </si>
  <si>
    <t xml:space="preserve">ΥΕ4 -ΥΕ ΤΡΑΠΕΖΟΚΟΜΩΝ ΠΡΟΣΩΡΙΝΟΣ ΠΙΝΑΚΑΣ ΑΠΟΡΡΙΠΤΕΩΝ </t>
  </si>
  <si>
    <t>1822/01-10-2018</t>
  </si>
  <si>
    <t>**7932</t>
  </si>
  <si>
    <t>ΝΤΑΙΚΟΥ</t>
  </si>
  <si>
    <t>ΑΞΙΟΛΟΓΗΘΗΚΕ ΣΤΗΝ ΥΕ 3</t>
  </si>
  <si>
    <t>615/26-09-2018</t>
  </si>
  <si>
    <t>**1206</t>
  </si>
  <si>
    <t>ΜΠΑΚΟΥΛΑ</t>
  </si>
  <si>
    <t>ΒΑΙΑ</t>
  </si>
  <si>
    <t>ΑΞΙΟΛΟΓΗΘΗΚΕ ΣΤΗΝ ΥΕ 5</t>
  </si>
  <si>
    <t>1238/28-09-2018</t>
  </si>
  <si>
    <t>**1941</t>
  </si>
  <si>
    <t>ΤΣΙΟΤΙΛΙΩΤΗ</t>
  </si>
  <si>
    <t>ΙΦΙΓΕΝΕΙΑ</t>
  </si>
  <si>
    <t>1709/01-10-2018</t>
  </si>
  <si>
    <t>**3352</t>
  </si>
  <si>
    <t>ΘΕΟΔΩΡΟΠΟΥΛΟΥ</t>
  </si>
  <si>
    <t>ΑΞΙΟΛΟΓΗΘΗΚΕ ΣΤΗΝ ΥΕ 1</t>
  </si>
  <si>
    <t>647/29-09-2018</t>
  </si>
  <si>
    <t>**1668</t>
  </si>
  <si>
    <t>ΚΑΡΑΓΙΩΤΑΣ</t>
  </si>
  <si>
    <t>ΦΩΤΗΣ</t>
  </si>
  <si>
    <t>2279/01-10-2018</t>
  </si>
  <si>
    <t>**5943</t>
  </si>
  <si>
    <t>ΚΑΤΣΕΛΟΣ</t>
  </si>
  <si>
    <t>ΑΠΟΣΤΟΛΟΣ</t>
  </si>
  <si>
    <t>1188/28-09-2018</t>
  </si>
  <si>
    <t>**4512</t>
  </si>
  <si>
    <t>ΛΥΚΟΥΔΗ</t>
  </si>
  <si>
    <t>ΜΕΛΠΟΜΕΝΗ</t>
  </si>
  <si>
    <t>2040/01-10-2018</t>
  </si>
  <si>
    <t>**6762</t>
  </si>
  <si>
    <t>ΜΑΚΡΗΣ</t>
  </si>
  <si>
    <t>48/18-09-2018</t>
  </si>
  <si>
    <t>**3105</t>
  </si>
  <si>
    <t>ΤΣΑΜΠΑΖΟΓΛΟΥ</t>
  </si>
  <si>
    <t>ΣΑΒΒΑΣ</t>
  </si>
  <si>
    <t>ΕΜΠΕΙΡΙΑ  (έως και 84 μήνες) (κωδ. 212)</t>
  </si>
  <si>
    <t>ΕΜΠΕΙΡΙΑ (έως και 84 μήνες) (κωδ. 212)</t>
  </si>
  <si>
    <t>ΥΕ4 -YE ΤΡΑΠΕΖΟΚΟΜΩΝ 
ΠΡΟΣΩΡΙΝΟΣ ΠΙΝΑΚΑΣ  ΓΕΝΙΚΗΣ ΚΑΤΑΤΑΞΗΣ                                                                          (ΜΕ ΓΕΝΙΚΗ ΕΜΠΕΙΡΙΑ)</t>
  </si>
  <si>
    <t>Α ) 1 ΘΕΣΗ (ΜΕ ΓΕΝΙΚΗ ΕΜΠΕΙΡΙΑ)</t>
  </si>
  <si>
    <t>Β )  3 ΘΕΣΕΙΣ (ΧΩΡΙΣ ΓΕΝΙΚΗ ΕΜΠΕΙΡΙΑ)</t>
  </si>
  <si>
    <t>2058/01-10-2018</t>
  </si>
  <si>
    <t>**5887</t>
  </si>
  <si>
    <t>ΝΑΝΟΥ</t>
  </si>
  <si>
    <t>ΚΩΝΣΤΑΝΤΙΝΑ</t>
  </si>
  <si>
    <t>ΑΞΙΟΛΟΓΗΘΗΚΕ ΣΤΗΝ ΥΕ 6</t>
  </si>
  <si>
    <t>2589/11-10-2018</t>
  </si>
  <si>
    <t>ΧΑΝΤΖΙΑΡΑ</t>
  </si>
  <si>
    <t>ΑΡΕΤΗ</t>
  </si>
  <si>
    <t>ΑΞΙΟΛΟΓΗΘΗΚΕ ΣΤΗΝ ΥΕ 7</t>
  </si>
  <si>
    <r>
      <t xml:space="preserve">ΥΕ4 -  ΥΕ ΤΡΑΠΕΖΟΚΟΜΩΝ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ΠΡΟΣΛΗΠΤΕΩΝ
</t>
    </r>
    <r>
      <rPr>
        <b/>
        <sz val="14"/>
        <color theme="1"/>
        <rFont val="Calibri"/>
        <family val="2"/>
        <scheme val="minor"/>
      </rPr>
      <t>(1 ΘΕΣΗ ΜΕ ΓΕΝΙΚΗ ΕΜΠΕΙΡΙΑ, 3 ΘΕΣΕΙΣ ΧΩΡΙΣ ΓΕΝΙΚΗ ΕΜΠΕΙΡΙΑ )</t>
    </r>
  </si>
  <si>
    <t>ΥΕ4 -ΥΕ ΤΡΑΠΕΖΟΚΟΜΩΝ 
ΠΡΟΣΩΡΙΝΟΣ ΠΙΝΑΚΑΣ ΓΕΝΙΚΗΣ ΚΑΤΑΤΑΞΗΣ                                                                          (ΠΙΝΑΚΑΣ ΧΩΡΙΣ  ΕΜΠΕΙΡΙΑ)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</si>
</sst>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workbookViewId="0" topLeftCell="A4">
      <pane xSplit="5" topLeftCell="F1" activePane="topRight" state="frozen"/>
      <selection pane="topRight" activeCell="B16" sqref="A1:XFD1048576"/>
    </sheetView>
  </sheetViews>
  <sheetFormatPr defaultColWidth="9.140625" defaultRowHeight="15"/>
  <cols>
    <col min="1" max="1" width="4.8515625" style="15" customWidth="1"/>
    <col min="2" max="3" width="17.57421875" style="15" customWidth="1"/>
    <col min="4" max="4" width="22.7109375" style="15" customWidth="1"/>
    <col min="5" max="5" width="19.140625" style="15" customWidth="1"/>
    <col min="6" max="6" width="13.00390625" style="15" customWidth="1"/>
    <col min="7" max="7" width="15.00390625" style="15" customWidth="1"/>
    <col min="8" max="8" width="14.00390625" style="15" customWidth="1"/>
    <col min="9" max="9" width="17.28125" style="15" customWidth="1"/>
    <col min="10" max="10" width="7.8515625" style="15" customWidth="1"/>
    <col min="11" max="11" width="13.421875" style="15" customWidth="1"/>
    <col min="12" max="12" width="7.421875" style="15" customWidth="1"/>
    <col min="13" max="13" width="10.8515625" style="40" customWidth="1"/>
    <col min="14" max="14" width="7.421875" style="40" customWidth="1"/>
    <col min="15" max="15" width="12.57421875" style="40" customWidth="1"/>
    <col min="16" max="16" width="7.421875" style="40" customWidth="1"/>
    <col min="17" max="17" width="13.00390625" style="15" customWidth="1"/>
    <col min="18" max="18" width="7.28125" style="15" customWidth="1"/>
    <col min="19" max="19" width="12.57421875" style="15" customWidth="1"/>
    <col min="20" max="20" width="7.28125" style="15" customWidth="1"/>
    <col min="21" max="21" width="9.7109375" style="15" customWidth="1"/>
    <col min="22" max="22" width="7.28125" style="15" customWidth="1"/>
    <col min="23" max="23" width="12.8515625" style="15" customWidth="1"/>
    <col min="24" max="24" width="11.421875" style="15" customWidth="1"/>
    <col min="25" max="25" width="8.7109375" style="15" customWidth="1"/>
    <col min="26" max="26" width="8.57421875" style="15" customWidth="1"/>
    <col min="27" max="27" width="9.57421875" style="15" customWidth="1"/>
    <col min="28" max="28" width="22.00390625" style="15" customWidth="1"/>
    <col min="29" max="36" width="9.140625" style="15" customWidth="1"/>
    <col min="37" max="37" width="9.140625" style="15" hidden="1" customWidth="1"/>
    <col min="38" max="16384" width="9.140625" style="15" customWidth="1"/>
  </cols>
  <sheetData>
    <row r="1" spans="1:28" ht="61.5" customHeight="1">
      <c r="A1" s="58" t="s">
        <v>311</v>
      </c>
      <c r="B1" s="59"/>
      <c r="C1" s="59"/>
      <c r="D1" s="59"/>
      <c r="E1" s="59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ht="24.75" customHeight="1">
      <c r="A2" s="16"/>
      <c r="B2" s="17" t="s">
        <v>300</v>
      </c>
      <c r="C2" s="18"/>
      <c r="D2" s="18"/>
      <c r="E2" s="18"/>
      <c r="F2" s="7"/>
      <c r="G2" s="8"/>
      <c r="H2" s="8"/>
      <c r="I2" s="9"/>
      <c r="J2" s="19"/>
      <c r="K2" s="19"/>
      <c r="L2" s="19"/>
      <c r="M2" s="20"/>
      <c r="N2" s="20"/>
      <c r="O2" s="20"/>
      <c r="P2" s="20"/>
      <c r="Q2" s="19"/>
      <c r="R2" s="19"/>
      <c r="S2" s="19"/>
      <c r="T2" s="19"/>
      <c r="U2" s="19"/>
      <c r="V2" s="19"/>
      <c r="W2" s="19"/>
      <c r="X2" s="19"/>
      <c r="Y2" s="19"/>
      <c r="Z2" s="19"/>
      <c r="AA2" s="21"/>
      <c r="AB2" s="10"/>
    </row>
    <row r="3" spans="1:28" s="25" customFormat="1" ht="31.5" customHeight="1">
      <c r="A3" s="60" t="s">
        <v>4</v>
      </c>
      <c r="B3" s="61"/>
      <c r="C3" s="61"/>
      <c r="D3" s="61"/>
      <c r="E3" s="61"/>
      <c r="F3" s="22" t="s">
        <v>0</v>
      </c>
      <c r="G3" s="23"/>
      <c r="H3" s="23"/>
      <c r="I3" s="62" t="s">
        <v>10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3"/>
      <c r="AA3" s="64" t="s">
        <v>7</v>
      </c>
      <c r="AB3" s="24"/>
    </row>
    <row r="4" spans="1:28" s="34" customFormat="1" ht="94.5" customHeight="1">
      <c r="A4" s="26" t="s">
        <v>1</v>
      </c>
      <c r="B4" s="26" t="s">
        <v>20</v>
      </c>
      <c r="C4" s="27" t="s">
        <v>187</v>
      </c>
      <c r="D4" s="27" t="s">
        <v>5</v>
      </c>
      <c r="E4" s="27" t="s">
        <v>6</v>
      </c>
      <c r="F4" s="28" t="s">
        <v>11</v>
      </c>
      <c r="G4" s="29"/>
      <c r="H4" s="30" t="s">
        <v>8</v>
      </c>
      <c r="I4" s="28" t="s">
        <v>12</v>
      </c>
      <c r="J4" s="26" t="s">
        <v>2</v>
      </c>
      <c r="K4" s="26" t="s">
        <v>298</v>
      </c>
      <c r="L4" s="27" t="s">
        <v>2</v>
      </c>
      <c r="M4" s="31" t="s">
        <v>13</v>
      </c>
      <c r="N4" s="32" t="s">
        <v>2</v>
      </c>
      <c r="O4" s="31" t="s">
        <v>14</v>
      </c>
      <c r="P4" s="31" t="s">
        <v>2</v>
      </c>
      <c r="Q4" s="26" t="s">
        <v>15</v>
      </c>
      <c r="R4" s="26" t="s">
        <v>2</v>
      </c>
      <c r="S4" s="26" t="s">
        <v>16</v>
      </c>
      <c r="T4" s="26" t="s">
        <v>2</v>
      </c>
      <c r="U4" s="26" t="s">
        <v>17</v>
      </c>
      <c r="V4" s="26" t="s">
        <v>2</v>
      </c>
      <c r="W4" s="26" t="s">
        <v>18</v>
      </c>
      <c r="X4" s="26" t="s">
        <v>19</v>
      </c>
      <c r="Y4" s="26" t="s">
        <v>21</v>
      </c>
      <c r="Z4" s="27" t="s">
        <v>22</v>
      </c>
      <c r="AA4" s="65"/>
      <c r="AB4" s="33" t="s">
        <v>186</v>
      </c>
    </row>
    <row r="5" spans="1:28" ht="18" customHeight="1">
      <c r="A5" s="10">
        <v>1</v>
      </c>
      <c r="B5" s="26" t="s">
        <v>35</v>
      </c>
      <c r="C5" s="26" t="s">
        <v>192</v>
      </c>
      <c r="D5" s="35" t="s">
        <v>36</v>
      </c>
      <c r="E5" s="35" t="s">
        <v>37</v>
      </c>
      <c r="F5" s="7" t="s">
        <v>3</v>
      </c>
      <c r="G5" s="8" t="str">
        <f aca="true" t="shared" si="0" ref="G5">IF(F5="ΝΑΙ","ΟΚ","ΑΠΟΡΡΙΠΤΕΤΑΙ")</f>
        <v>ΟΚ</v>
      </c>
      <c r="H5" s="8" t="s">
        <v>3</v>
      </c>
      <c r="I5" s="19">
        <v>24</v>
      </c>
      <c r="J5" s="10">
        <f aca="true" t="shared" si="1" ref="J5">I5*17</f>
        <v>408</v>
      </c>
      <c r="K5" s="10">
        <v>60</v>
      </c>
      <c r="L5" s="10">
        <f aca="true" t="shared" si="2" ref="L5">K5*7</f>
        <v>420</v>
      </c>
      <c r="M5" s="11">
        <v>1</v>
      </c>
      <c r="N5" s="12">
        <f aca="true" t="shared" si="3" ref="N5">M5*60</f>
        <v>60</v>
      </c>
      <c r="O5" s="12"/>
      <c r="P5" s="12">
        <f aca="true" t="shared" si="4" ref="P5">O5*120</f>
        <v>0</v>
      </c>
      <c r="Q5" s="10" t="s">
        <v>3</v>
      </c>
      <c r="R5" s="10">
        <f aca="true" t="shared" si="5" ref="R5">IF(Q5="ΝΑΙ",170,0)</f>
        <v>170</v>
      </c>
      <c r="S5" s="10"/>
      <c r="T5" s="10">
        <f aca="true" t="shared" si="6" ref="T5">IF(S5="ΝΑΙ",120,0)</f>
        <v>0</v>
      </c>
      <c r="U5" s="10"/>
      <c r="V5" s="10">
        <f aca="true" t="shared" si="7" ref="V5">U5*20</f>
        <v>0</v>
      </c>
      <c r="W5" s="10">
        <v>1973</v>
      </c>
      <c r="X5" s="10">
        <f aca="true" t="shared" si="8" ref="X5">2018-W5</f>
        <v>45</v>
      </c>
      <c r="Y5" s="10">
        <f aca="true" t="shared" si="9" ref="Y5">IF(AND(X5&gt;24,X5&lt;40),50,0)</f>
        <v>0</v>
      </c>
      <c r="Z5" s="13">
        <f aca="true" t="shared" si="10" ref="Z5">IF(AND(X5&gt;=40,X5&lt;=100),75,0)</f>
        <v>75</v>
      </c>
      <c r="AA5" s="36">
        <f aca="true" t="shared" si="11" ref="AA5">J5+L5+N5+P5+R5+T5+V5+Y5+Z5</f>
        <v>1133</v>
      </c>
      <c r="AB5" s="10" t="s">
        <v>8</v>
      </c>
    </row>
    <row r="6" spans="1:28" ht="23.25" customHeight="1">
      <c r="A6" s="16"/>
      <c r="B6" s="17" t="s">
        <v>301</v>
      </c>
      <c r="C6" s="18"/>
      <c r="D6" s="18"/>
      <c r="E6" s="18"/>
      <c r="F6" s="7"/>
      <c r="G6" s="8"/>
      <c r="H6" s="8"/>
      <c r="I6" s="9"/>
      <c r="J6" s="19"/>
      <c r="K6" s="19"/>
      <c r="L6" s="19"/>
      <c r="M6" s="20"/>
      <c r="N6" s="20"/>
      <c r="O6" s="20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21"/>
      <c r="AB6" s="10"/>
    </row>
    <row r="7" spans="1:28" s="25" customFormat="1" ht="31.5" customHeight="1">
      <c r="A7" s="60" t="s">
        <v>4</v>
      </c>
      <c r="B7" s="61"/>
      <c r="C7" s="61"/>
      <c r="D7" s="61"/>
      <c r="E7" s="61"/>
      <c r="F7" s="22" t="s">
        <v>0</v>
      </c>
      <c r="G7" s="23"/>
      <c r="H7" s="23"/>
      <c r="I7" s="62" t="s">
        <v>10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3"/>
      <c r="AA7" s="37"/>
      <c r="AB7" s="24"/>
    </row>
    <row r="8" spans="1:28" s="34" customFormat="1" ht="94.5" customHeight="1">
      <c r="A8" s="26" t="s">
        <v>1</v>
      </c>
      <c r="B8" s="38" t="s">
        <v>20</v>
      </c>
      <c r="C8" s="27" t="s">
        <v>187</v>
      </c>
      <c r="D8" s="27" t="s">
        <v>5</v>
      </c>
      <c r="E8" s="27" t="s">
        <v>6</v>
      </c>
      <c r="F8" s="28" t="s">
        <v>11</v>
      </c>
      <c r="G8" s="29"/>
      <c r="H8" s="30" t="s">
        <v>8</v>
      </c>
      <c r="I8" s="28" t="s">
        <v>12</v>
      </c>
      <c r="J8" s="26" t="s">
        <v>2</v>
      </c>
      <c r="K8" s="26"/>
      <c r="L8" s="27"/>
      <c r="M8" s="31" t="s">
        <v>13</v>
      </c>
      <c r="N8" s="32" t="s">
        <v>2</v>
      </c>
      <c r="O8" s="31" t="s">
        <v>14</v>
      </c>
      <c r="P8" s="31" t="s">
        <v>2</v>
      </c>
      <c r="Q8" s="26" t="s">
        <v>15</v>
      </c>
      <c r="R8" s="26" t="s">
        <v>2</v>
      </c>
      <c r="S8" s="26" t="s">
        <v>16</v>
      </c>
      <c r="T8" s="26" t="s">
        <v>2</v>
      </c>
      <c r="U8" s="26" t="s">
        <v>17</v>
      </c>
      <c r="V8" s="26" t="s">
        <v>2</v>
      </c>
      <c r="W8" s="26" t="s">
        <v>18</v>
      </c>
      <c r="X8" s="26" t="s">
        <v>19</v>
      </c>
      <c r="Y8" s="26" t="s">
        <v>21</v>
      </c>
      <c r="Z8" s="27" t="s">
        <v>22</v>
      </c>
      <c r="AA8" s="39" t="s">
        <v>7</v>
      </c>
      <c r="AB8" s="33" t="s">
        <v>186</v>
      </c>
    </row>
    <row r="9" spans="1:28" ht="18" customHeight="1">
      <c r="A9" s="10">
        <v>1</v>
      </c>
      <c r="B9" s="38" t="s">
        <v>49</v>
      </c>
      <c r="C9" s="26" t="s">
        <v>197</v>
      </c>
      <c r="D9" s="35" t="s">
        <v>50</v>
      </c>
      <c r="E9" s="35" t="s">
        <v>51</v>
      </c>
      <c r="F9" s="7" t="s">
        <v>3</v>
      </c>
      <c r="G9" s="8" t="str">
        <f aca="true" t="shared" si="12" ref="G9">IF(F9="ΝΑΙ","ΟΚ","ΑΠΟΡΡΙΠΤΕΤΑΙ")</f>
        <v>ΟΚ</v>
      </c>
      <c r="H9" s="8" t="s">
        <v>3</v>
      </c>
      <c r="I9" s="19">
        <v>21</v>
      </c>
      <c r="J9" s="10">
        <f aca="true" t="shared" si="13" ref="J9">I9*17</f>
        <v>357</v>
      </c>
      <c r="K9" s="10"/>
      <c r="L9" s="10">
        <f aca="true" t="shared" si="14" ref="L9">K9*7</f>
        <v>0</v>
      </c>
      <c r="M9" s="11">
        <v>2</v>
      </c>
      <c r="N9" s="12">
        <f aca="true" t="shared" si="15" ref="N9">M9*60</f>
        <v>120</v>
      </c>
      <c r="O9" s="12"/>
      <c r="P9" s="12">
        <f aca="true" t="shared" si="16" ref="P9">O9*120</f>
        <v>0</v>
      </c>
      <c r="Q9" s="10"/>
      <c r="R9" s="10">
        <f aca="true" t="shared" si="17" ref="R9">IF(Q9="ΝΑΙ",170,0)</f>
        <v>0</v>
      </c>
      <c r="S9" s="10"/>
      <c r="T9" s="10">
        <f aca="true" t="shared" si="18" ref="T9">IF(S9="ΝΑΙ",120,0)</f>
        <v>0</v>
      </c>
      <c r="U9" s="10"/>
      <c r="V9" s="10">
        <f aca="true" t="shared" si="19" ref="V9">U9*20</f>
        <v>0</v>
      </c>
      <c r="W9" s="10">
        <v>1988</v>
      </c>
      <c r="X9" s="10">
        <f aca="true" t="shared" si="20" ref="X9">2018-W9</f>
        <v>30</v>
      </c>
      <c r="Y9" s="10">
        <f aca="true" t="shared" si="21" ref="Y9">IF(AND(X9&gt;24,X9&lt;40),50,0)</f>
        <v>50</v>
      </c>
      <c r="Z9" s="13">
        <f aca="true" t="shared" si="22" ref="Z9">IF(AND(X9&gt;=40,X9&lt;=100),75,0)</f>
        <v>0</v>
      </c>
      <c r="AA9" s="36">
        <f aca="true" t="shared" si="23" ref="AA9">J9+L9+N9+P9+R9+T9+V9+Y9+Z9</f>
        <v>527</v>
      </c>
      <c r="AB9" s="10" t="s">
        <v>8</v>
      </c>
    </row>
    <row r="10" spans="1:28" ht="18" customHeight="1">
      <c r="A10" s="10">
        <v>2</v>
      </c>
      <c r="B10" s="38" t="s">
        <v>32</v>
      </c>
      <c r="C10" s="26" t="s">
        <v>191</v>
      </c>
      <c r="D10" s="35" t="s">
        <v>33</v>
      </c>
      <c r="E10" s="35" t="s">
        <v>34</v>
      </c>
      <c r="F10" s="7" t="s">
        <v>3</v>
      </c>
      <c r="G10" s="8" t="str">
        <f aca="true" t="shared" si="24" ref="G10:G11">IF(F10="ΝΑΙ","ΟΚ","ΑΠΟΡΡΙΠΤΕΤΑΙ")</f>
        <v>ΟΚ</v>
      </c>
      <c r="H10" s="8" t="s">
        <v>3</v>
      </c>
      <c r="I10" s="19">
        <v>24</v>
      </c>
      <c r="J10" s="10">
        <f aca="true" t="shared" si="25" ref="J10:J11">I10*17</f>
        <v>408</v>
      </c>
      <c r="K10" s="10"/>
      <c r="L10" s="10">
        <f aca="true" t="shared" si="26" ref="L10:L11">K10*7</f>
        <v>0</v>
      </c>
      <c r="M10" s="11"/>
      <c r="N10" s="12">
        <f aca="true" t="shared" si="27" ref="N10:N11">M10*60</f>
        <v>0</v>
      </c>
      <c r="O10" s="12"/>
      <c r="P10" s="12">
        <f aca="true" t="shared" si="28" ref="P10:P11">O10*120</f>
        <v>0</v>
      </c>
      <c r="Q10" s="10"/>
      <c r="R10" s="10">
        <f aca="true" t="shared" si="29" ref="R10:R11">IF(Q10="ΝΑΙ",170,0)</f>
        <v>0</v>
      </c>
      <c r="S10" s="10"/>
      <c r="T10" s="10">
        <f aca="true" t="shared" si="30" ref="T10:T11">IF(S10="ΝΑΙ",120,0)</f>
        <v>0</v>
      </c>
      <c r="U10" s="10"/>
      <c r="V10" s="10">
        <f aca="true" t="shared" si="31" ref="V10:V11">U10*20</f>
        <v>0</v>
      </c>
      <c r="W10" s="10">
        <v>1966</v>
      </c>
      <c r="X10" s="10">
        <f aca="true" t="shared" si="32" ref="X10:X11">2018-W10</f>
        <v>52</v>
      </c>
      <c r="Y10" s="10">
        <f aca="true" t="shared" si="33" ref="Y10:Y11">IF(AND(X10&gt;24,X10&lt;40),50,0)</f>
        <v>0</v>
      </c>
      <c r="Z10" s="13">
        <f aca="true" t="shared" si="34" ref="Z10:Z11">IF(AND(X10&gt;=40,X10&lt;=100),75,0)</f>
        <v>75</v>
      </c>
      <c r="AA10" s="36">
        <f aca="true" t="shared" si="35" ref="AA10:AA11">J10+L10+N10+P10+R10+T10+V10+Y10+Z10</f>
        <v>483</v>
      </c>
      <c r="AB10" s="10" t="s">
        <v>8</v>
      </c>
    </row>
    <row r="11" spans="1:28" ht="18" customHeight="1">
      <c r="A11" s="10">
        <v>3</v>
      </c>
      <c r="B11" s="38" t="s">
        <v>111</v>
      </c>
      <c r="C11" s="26" t="s">
        <v>223</v>
      </c>
      <c r="D11" s="35" t="s">
        <v>112</v>
      </c>
      <c r="E11" s="35" t="s">
        <v>34</v>
      </c>
      <c r="F11" s="7" t="s">
        <v>3</v>
      </c>
      <c r="G11" s="8" t="str">
        <f t="shared" si="24"/>
        <v>ΟΚ</v>
      </c>
      <c r="H11" s="8" t="s">
        <v>3</v>
      </c>
      <c r="I11" s="19"/>
      <c r="J11" s="10">
        <f t="shared" si="25"/>
        <v>0</v>
      </c>
      <c r="K11" s="10"/>
      <c r="L11" s="10">
        <f t="shared" si="26"/>
        <v>0</v>
      </c>
      <c r="M11" s="11"/>
      <c r="N11" s="12">
        <f t="shared" si="27"/>
        <v>0</v>
      </c>
      <c r="O11" s="12">
        <v>3</v>
      </c>
      <c r="P11" s="12">
        <f t="shared" si="28"/>
        <v>360</v>
      </c>
      <c r="Q11" s="10"/>
      <c r="R11" s="10">
        <f t="shared" si="29"/>
        <v>0</v>
      </c>
      <c r="S11" s="10"/>
      <c r="T11" s="10">
        <f t="shared" si="30"/>
        <v>0</v>
      </c>
      <c r="U11" s="10"/>
      <c r="V11" s="10">
        <f t="shared" si="31"/>
        <v>0</v>
      </c>
      <c r="W11" s="10">
        <v>1973</v>
      </c>
      <c r="X11" s="10">
        <f t="shared" si="32"/>
        <v>45</v>
      </c>
      <c r="Y11" s="10">
        <f t="shared" si="33"/>
        <v>0</v>
      </c>
      <c r="Z11" s="13">
        <f t="shared" si="34"/>
        <v>75</v>
      </c>
      <c r="AA11" s="36">
        <f t="shared" si="35"/>
        <v>435</v>
      </c>
      <c r="AB11" s="10" t="s">
        <v>8</v>
      </c>
    </row>
  </sheetData>
  <sheetProtection algorithmName="SHA-512" hashValue="zL5GqX0IppPZXDZQ4pRYTD9E0HD0loLrrri4naSGbl8A3jSiK9GsrgavRSDST17Mb2qPm6Fj0gmbD2ZTL5BE3w==" saltValue="hN0f2cRF2ZPTqvkacUg71g==" spinCount="100000" sheet="1" objects="1" scenarios="1"/>
  <mergeCells count="6">
    <mergeCell ref="A1:E1"/>
    <mergeCell ref="A3:E3"/>
    <mergeCell ref="I3:Z3"/>
    <mergeCell ref="AA3:AA4"/>
    <mergeCell ref="A7:E7"/>
    <mergeCell ref="I7:Z7"/>
  </mergeCells>
  <dataValidations count="7">
    <dataValidation type="whole" allowBlank="1" showInputMessage="1" showErrorMessage="1" error="ΕΩΣ 48 ΜΗΝΕΣ" sqref="U5 U9:U11">
      <formula1>1</formula1>
      <formula2>8</formula2>
    </dataValidation>
    <dataValidation type="whole" allowBlank="1" showInputMessage="1" showErrorMessage="1" errorTitle="ΠΡΟΣΟΧΗ!" error="ΑΠΟ 1 ΕΩΣ 84 ΜΗΝΕΣ" sqref="K5 K9:K11">
      <formula1>1</formula1>
      <formula2>84</formula2>
    </dataValidation>
    <dataValidation type="whole" operator="lessThanOrEqual" allowBlank="1" showInputMessage="1" showErrorMessage="1" sqref="M5 M9:M11">
      <formula1>2</formula1>
    </dataValidation>
    <dataValidation type="whole" operator="greaterThan" allowBlank="1" showInputMessage="1" showErrorMessage="1" sqref="O5 O9:O11">
      <formula1>2</formula1>
    </dataValidation>
    <dataValidation type="whole" allowBlank="1" showInputMessage="1" showErrorMessage="1" errorTitle="ΠΡΟΣΟΧΗ!" error="ΑΠΟ 1 ΕΩΣ 24 ΜΗΝΕΣ" sqref="I5 I9:I11">
      <formula1>1</formula1>
      <formula2>24</formula2>
    </dataValidation>
    <dataValidation type="list" allowBlank="1" showInputMessage="1" showErrorMessage="1" sqref="F5 H5 S5 Q5">
      <formula1>#REF!</formula1>
    </dataValidation>
    <dataValidation type="list" allowBlank="1" showInputMessage="1" showErrorMessage="1" sqref="S9:S11 Q9:Q11 F9:F11 H9:H11">
      <formula1>$AK$12:$AK$13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5"/>
  <sheetViews>
    <sheetView workbookViewId="0" topLeftCell="A44">
      <pane xSplit="5" topLeftCell="V1" activePane="topRight" state="frozen"/>
      <selection pane="topRight" activeCell="D69" sqref="A1:XFD1048576"/>
    </sheetView>
  </sheetViews>
  <sheetFormatPr defaultColWidth="9.140625" defaultRowHeight="15"/>
  <cols>
    <col min="1" max="1" width="4.8515625" style="15" customWidth="1"/>
    <col min="2" max="3" width="17.57421875" style="15" customWidth="1"/>
    <col min="4" max="4" width="25.140625" style="15" customWidth="1"/>
    <col min="5" max="5" width="25.28125" style="15" customWidth="1"/>
    <col min="6" max="6" width="13.00390625" style="15" customWidth="1"/>
    <col min="7" max="7" width="15.00390625" style="15" customWidth="1"/>
    <col min="8" max="8" width="14.00390625" style="15" customWidth="1"/>
    <col min="9" max="9" width="17.28125" style="15" customWidth="1"/>
    <col min="10" max="10" width="7.8515625" style="15" customWidth="1"/>
    <col min="11" max="11" width="13.421875" style="15" customWidth="1"/>
    <col min="12" max="12" width="7.421875" style="15" customWidth="1"/>
    <col min="13" max="13" width="10.8515625" style="40" customWidth="1"/>
    <col min="14" max="14" width="7.421875" style="40" customWidth="1"/>
    <col min="15" max="15" width="12.57421875" style="40" customWidth="1"/>
    <col min="16" max="16" width="7.421875" style="40" customWidth="1"/>
    <col min="17" max="17" width="13.00390625" style="15" customWidth="1"/>
    <col min="18" max="18" width="7.28125" style="15" customWidth="1"/>
    <col min="19" max="19" width="12.57421875" style="15" customWidth="1"/>
    <col min="20" max="20" width="7.28125" style="15" customWidth="1"/>
    <col min="21" max="21" width="9.7109375" style="15" customWidth="1"/>
    <col min="22" max="22" width="7.28125" style="15" customWidth="1"/>
    <col min="23" max="23" width="12.8515625" style="15" customWidth="1"/>
    <col min="24" max="24" width="11.421875" style="15" customWidth="1"/>
    <col min="25" max="25" width="8.7109375" style="15" customWidth="1"/>
    <col min="26" max="26" width="8.57421875" style="15" customWidth="1"/>
    <col min="27" max="27" width="9.57421875" style="15" customWidth="1"/>
    <col min="28" max="28" width="22.00390625" style="15" customWidth="1"/>
    <col min="29" max="36" width="9.140625" style="15" customWidth="1"/>
    <col min="37" max="37" width="9.140625" style="15" hidden="1" customWidth="1"/>
    <col min="38" max="16384" width="9.140625" style="15" customWidth="1"/>
  </cols>
  <sheetData>
    <row r="1" spans="1:28" ht="59.25" customHeight="1">
      <c r="A1" s="66" t="s">
        <v>299</v>
      </c>
      <c r="B1" s="67"/>
      <c r="C1" s="67"/>
      <c r="D1" s="67"/>
      <c r="E1" s="67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s="25" customFormat="1" ht="31.5" customHeight="1">
      <c r="A2" s="60" t="s">
        <v>4</v>
      </c>
      <c r="B2" s="61"/>
      <c r="C2" s="61"/>
      <c r="D2" s="61"/>
      <c r="E2" s="61"/>
      <c r="F2" s="22" t="s">
        <v>0</v>
      </c>
      <c r="G2" s="23"/>
      <c r="H2" s="23"/>
      <c r="I2" s="62" t="s">
        <v>10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3"/>
      <c r="AA2" s="64" t="s">
        <v>7</v>
      </c>
      <c r="AB2" s="24"/>
    </row>
    <row r="3" spans="1:28" s="34" customFormat="1" ht="94.5" customHeight="1">
      <c r="A3" s="26" t="s">
        <v>1</v>
      </c>
      <c r="B3" s="26" t="s">
        <v>20</v>
      </c>
      <c r="C3" s="27" t="s">
        <v>187</v>
      </c>
      <c r="D3" s="27" t="s">
        <v>5</v>
      </c>
      <c r="E3" s="27" t="s">
        <v>6</v>
      </c>
      <c r="F3" s="28" t="s">
        <v>11</v>
      </c>
      <c r="G3" s="29"/>
      <c r="H3" s="30" t="s">
        <v>8</v>
      </c>
      <c r="I3" s="28" t="s">
        <v>12</v>
      </c>
      <c r="J3" s="26" t="s">
        <v>2</v>
      </c>
      <c r="K3" s="26" t="s">
        <v>297</v>
      </c>
      <c r="L3" s="27" t="s">
        <v>2</v>
      </c>
      <c r="M3" s="31" t="s">
        <v>13</v>
      </c>
      <c r="N3" s="32" t="s">
        <v>2</v>
      </c>
      <c r="O3" s="31" t="s">
        <v>14</v>
      </c>
      <c r="P3" s="31" t="s">
        <v>2</v>
      </c>
      <c r="Q3" s="26" t="s">
        <v>15</v>
      </c>
      <c r="R3" s="26" t="s">
        <v>2</v>
      </c>
      <c r="S3" s="26" t="s">
        <v>16</v>
      </c>
      <c r="T3" s="26" t="s">
        <v>2</v>
      </c>
      <c r="U3" s="26" t="s">
        <v>17</v>
      </c>
      <c r="V3" s="26" t="s">
        <v>2</v>
      </c>
      <c r="W3" s="26" t="s">
        <v>18</v>
      </c>
      <c r="X3" s="26" t="s">
        <v>19</v>
      </c>
      <c r="Y3" s="26" t="s">
        <v>21</v>
      </c>
      <c r="Z3" s="27" t="s">
        <v>22</v>
      </c>
      <c r="AA3" s="65"/>
      <c r="AB3" s="33" t="s">
        <v>186</v>
      </c>
    </row>
    <row r="4" spans="1:28" ht="18" customHeight="1">
      <c r="A4" s="10">
        <v>1</v>
      </c>
      <c r="B4" s="26" t="s">
        <v>35</v>
      </c>
      <c r="C4" s="26" t="s">
        <v>192</v>
      </c>
      <c r="D4" s="41" t="s">
        <v>36</v>
      </c>
      <c r="E4" s="35" t="s">
        <v>37</v>
      </c>
      <c r="F4" s="7" t="s">
        <v>3</v>
      </c>
      <c r="G4" s="8" t="str">
        <f aca="true" t="shared" si="0" ref="G4:G9">IF(F4="ΝΑΙ","ΟΚ","ΑΠΟΡΡΙΠΤΕΤΑΙ")</f>
        <v>ΟΚ</v>
      </c>
      <c r="H4" s="8" t="s">
        <v>3</v>
      </c>
      <c r="I4" s="19">
        <v>24</v>
      </c>
      <c r="J4" s="10">
        <f aca="true" t="shared" si="1" ref="J4:J9">I4*17</f>
        <v>408</v>
      </c>
      <c r="K4" s="10">
        <v>60</v>
      </c>
      <c r="L4" s="10">
        <f aca="true" t="shared" si="2" ref="L4:L9">K4*7</f>
        <v>420</v>
      </c>
      <c r="M4" s="11">
        <v>1</v>
      </c>
      <c r="N4" s="12">
        <f aca="true" t="shared" si="3" ref="N4:N9">M4*60</f>
        <v>60</v>
      </c>
      <c r="O4" s="12"/>
      <c r="P4" s="12">
        <f aca="true" t="shared" si="4" ref="P4:P9">O4*120</f>
        <v>0</v>
      </c>
      <c r="Q4" s="10" t="s">
        <v>3</v>
      </c>
      <c r="R4" s="10">
        <f aca="true" t="shared" si="5" ref="R4:R9">IF(Q4="ΝΑΙ",170,0)</f>
        <v>170</v>
      </c>
      <c r="S4" s="10"/>
      <c r="T4" s="10">
        <f aca="true" t="shared" si="6" ref="T4:T9">IF(S4="ΝΑΙ",120,0)</f>
        <v>0</v>
      </c>
      <c r="U4" s="10"/>
      <c r="V4" s="10">
        <f aca="true" t="shared" si="7" ref="V4:V9">U4*20</f>
        <v>0</v>
      </c>
      <c r="W4" s="10">
        <v>1973</v>
      </c>
      <c r="X4" s="10">
        <f aca="true" t="shared" si="8" ref="X4:X9">2018-W4</f>
        <v>45</v>
      </c>
      <c r="Y4" s="10">
        <f aca="true" t="shared" si="9" ref="Y4:Y9">IF(AND(X4&gt;24,X4&lt;40),50,0)</f>
        <v>0</v>
      </c>
      <c r="Z4" s="13">
        <f aca="true" t="shared" si="10" ref="Z4:Z9">IF(AND(X4&gt;=40,X4&lt;=100),75,0)</f>
        <v>75</v>
      </c>
      <c r="AA4" s="36">
        <f aca="true" t="shared" si="11" ref="AA4:AA9">J4+L4+N4+P4+R4+T4+V4+Y4+Z4</f>
        <v>1133</v>
      </c>
      <c r="AB4" s="10" t="s">
        <v>8</v>
      </c>
    </row>
    <row r="5" spans="1:28" ht="18" customHeight="1">
      <c r="A5" s="10">
        <v>2</v>
      </c>
      <c r="B5" s="26" t="s">
        <v>32</v>
      </c>
      <c r="C5" s="26" t="s">
        <v>191</v>
      </c>
      <c r="D5" s="41" t="s">
        <v>33</v>
      </c>
      <c r="E5" s="35" t="s">
        <v>34</v>
      </c>
      <c r="F5" s="7" t="s">
        <v>3</v>
      </c>
      <c r="G5" s="8" t="str">
        <f t="shared" si="0"/>
        <v>ΟΚ</v>
      </c>
      <c r="H5" s="8" t="s">
        <v>3</v>
      </c>
      <c r="I5" s="19">
        <v>24</v>
      </c>
      <c r="J5" s="10">
        <f t="shared" si="1"/>
        <v>408</v>
      </c>
      <c r="K5" s="10">
        <v>84</v>
      </c>
      <c r="L5" s="10">
        <f t="shared" si="2"/>
        <v>588</v>
      </c>
      <c r="M5" s="11"/>
      <c r="N5" s="12">
        <f t="shared" si="3"/>
        <v>0</v>
      </c>
      <c r="O5" s="12"/>
      <c r="P5" s="12">
        <f t="shared" si="4"/>
        <v>0</v>
      </c>
      <c r="Q5" s="10"/>
      <c r="R5" s="10">
        <f t="shared" si="5"/>
        <v>0</v>
      </c>
      <c r="S5" s="10"/>
      <c r="T5" s="10">
        <f t="shared" si="6"/>
        <v>0</v>
      </c>
      <c r="U5" s="10"/>
      <c r="V5" s="10">
        <f t="shared" si="7"/>
        <v>0</v>
      </c>
      <c r="W5" s="10">
        <v>1966</v>
      </c>
      <c r="X5" s="10">
        <f t="shared" si="8"/>
        <v>52</v>
      </c>
      <c r="Y5" s="10">
        <f t="shared" si="9"/>
        <v>0</v>
      </c>
      <c r="Z5" s="13">
        <f t="shared" si="10"/>
        <v>75</v>
      </c>
      <c r="AA5" s="36">
        <f t="shared" si="11"/>
        <v>1071</v>
      </c>
      <c r="AB5" s="10" t="s">
        <v>8</v>
      </c>
    </row>
    <row r="6" spans="1:28" ht="18" customHeight="1">
      <c r="A6" s="10">
        <v>3</v>
      </c>
      <c r="B6" s="26" t="s">
        <v>49</v>
      </c>
      <c r="C6" s="26" t="s">
        <v>197</v>
      </c>
      <c r="D6" s="41" t="s">
        <v>50</v>
      </c>
      <c r="E6" s="35" t="s">
        <v>51</v>
      </c>
      <c r="F6" s="7" t="s">
        <v>3</v>
      </c>
      <c r="G6" s="8" t="str">
        <f t="shared" si="0"/>
        <v>ΟΚ</v>
      </c>
      <c r="H6" s="8" t="s">
        <v>3</v>
      </c>
      <c r="I6" s="19">
        <v>21</v>
      </c>
      <c r="J6" s="10">
        <f t="shared" si="1"/>
        <v>357</v>
      </c>
      <c r="K6" s="10">
        <v>64</v>
      </c>
      <c r="L6" s="10">
        <f t="shared" si="2"/>
        <v>448</v>
      </c>
      <c r="M6" s="11">
        <v>2</v>
      </c>
      <c r="N6" s="12">
        <f t="shared" si="3"/>
        <v>120</v>
      </c>
      <c r="O6" s="12"/>
      <c r="P6" s="12">
        <f t="shared" si="4"/>
        <v>0</v>
      </c>
      <c r="Q6" s="10"/>
      <c r="R6" s="10">
        <f t="shared" si="5"/>
        <v>0</v>
      </c>
      <c r="S6" s="10"/>
      <c r="T6" s="10">
        <f t="shared" si="6"/>
        <v>0</v>
      </c>
      <c r="U6" s="10"/>
      <c r="V6" s="10">
        <f t="shared" si="7"/>
        <v>0</v>
      </c>
      <c r="W6" s="10">
        <v>1988</v>
      </c>
      <c r="X6" s="10">
        <f t="shared" si="8"/>
        <v>30</v>
      </c>
      <c r="Y6" s="10">
        <f t="shared" si="9"/>
        <v>50</v>
      </c>
      <c r="Z6" s="13">
        <f t="shared" si="10"/>
        <v>0</v>
      </c>
      <c r="AA6" s="36">
        <f t="shared" si="11"/>
        <v>975</v>
      </c>
      <c r="AB6" s="10" t="s">
        <v>8</v>
      </c>
    </row>
    <row r="7" spans="1:28" ht="18" customHeight="1">
      <c r="A7" s="42">
        <v>4</v>
      </c>
      <c r="B7" s="26" t="s">
        <v>63</v>
      </c>
      <c r="C7" s="26" t="s">
        <v>202</v>
      </c>
      <c r="D7" s="41" t="s">
        <v>64</v>
      </c>
      <c r="E7" s="35" t="s">
        <v>65</v>
      </c>
      <c r="F7" s="7" t="s">
        <v>3</v>
      </c>
      <c r="G7" s="8" t="str">
        <f t="shared" si="0"/>
        <v>ΟΚ</v>
      </c>
      <c r="H7" s="8" t="s">
        <v>3</v>
      </c>
      <c r="I7" s="19"/>
      <c r="J7" s="10">
        <f t="shared" si="1"/>
        <v>0</v>
      </c>
      <c r="K7" s="10">
        <v>84</v>
      </c>
      <c r="L7" s="10">
        <f t="shared" si="2"/>
        <v>588</v>
      </c>
      <c r="M7" s="11">
        <v>2</v>
      </c>
      <c r="N7" s="12">
        <f t="shared" si="3"/>
        <v>120</v>
      </c>
      <c r="O7" s="12"/>
      <c r="P7" s="12">
        <f t="shared" si="4"/>
        <v>0</v>
      </c>
      <c r="Q7" s="10"/>
      <c r="R7" s="10">
        <f t="shared" si="5"/>
        <v>0</v>
      </c>
      <c r="S7" s="10" t="s">
        <v>3</v>
      </c>
      <c r="T7" s="10">
        <f t="shared" si="6"/>
        <v>120</v>
      </c>
      <c r="U7" s="10"/>
      <c r="V7" s="10">
        <f t="shared" si="7"/>
        <v>0</v>
      </c>
      <c r="W7" s="10">
        <v>1974</v>
      </c>
      <c r="X7" s="10">
        <f t="shared" si="8"/>
        <v>44</v>
      </c>
      <c r="Y7" s="10">
        <f t="shared" si="9"/>
        <v>0</v>
      </c>
      <c r="Z7" s="13">
        <f t="shared" si="10"/>
        <v>75</v>
      </c>
      <c r="AA7" s="36">
        <f t="shared" si="11"/>
        <v>903</v>
      </c>
      <c r="AB7" s="10" t="s">
        <v>8</v>
      </c>
    </row>
    <row r="8" spans="1:28" ht="18" customHeight="1">
      <c r="A8" s="10">
        <v>5</v>
      </c>
      <c r="B8" s="26" t="s">
        <v>111</v>
      </c>
      <c r="C8" s="26" t="s">
        <v>223</v>
      </c>
      <c r="D8" s="41" t="s">
        <v>112</v>
      </c>
      <c r="E8" s="35" t="s">
        <v>34</v>
      </c>
      <c r="F8" s="7" t="s">
        <v>3</v>
      </c>
      <c r="G8" s="8" t="str">
        <f t="shared" si="0"/>
        <v>ΟΚ</v>
      </c>
      <c r="H8" s="8" t="s">
        <v>3</v>
      </c>
      <c r="I8" s="19"/>
      <c r="J8" s="10">
        <f t="shared" si="1"/>
        <v>0</v>
      </c>
      <c r="K8" s="10">
        <v>31</v>
      </c>
      <c r="L8" s="10">
        <f t="shared" si="2"/>
        <v>217</v>
      </c>
      <c r="M8" s="11"/>
      <c r="N8" s="12">
        <f t="shared" si="3"/>
        <v>0</v>
      </c>
      <c r="O8" s="12">
        <v>3</v>
      </c>
      <c r="P8" s="12">
        <f t="shared" si="4"/>
        <v>360</v>
      </c>
      <c r="Q8" s="10"/>
      <c r="R8" s="10">
        <f t="shared" si="5"/>
        <v>0</v>
      </c>
      <c r="S8" s="10"/>
      <c r="T8" s="10">
        <f t="shared" si="6"/>
        <v>0</v>
      </c>
      <c r="U8" s="10"/>
      <c r="V8" s="10">
        <f t="shared" si="7"/>
        <v>0</v>
      </c>
      <c r="W8" s="10">
        <v>1973</v>
      </c>
      <c r="X8" s="10">
        <f t="shared" si="8"/>
        <v>45</v>
      </c>
      <c r="Y8" s="10">
        <f t="shared" si="9"/>
        <v>0</v>
      </c>
      <c r="Z8" s="13">
        <f t="shared" si="10"/>
        <v>75</v>
      </c>
      <c r="AA8" s="36">
        <f t="shared" si="11"/>
        <v>652</v>
      </c>
      <c r="AB8" s="10" t="s">
        <v>8</v>
      </c>
    </row>
    <row r="9" spans="1:28" ht="18" customHeight="1">
      <c r="A9" s="10">
        <v>6</v>
      </c>
      <c r="B9" s="26" t="s">
        <v>94</v>
      </c>
      <c r="C9" s="26" t="s">
        <v>213</v>
      </c>
      <c r="D9" s="35" t="s">
        <v>95</v>
      </c>
      <c r="E9" s="35" t="s">
        <v>96</v>
      </c>
      <c r="F9" s="7" t="s">
        <v>3</v>
      </c>
      <c r="G9" s="8" t="str">
        <f t="shared" si="0"/>
        <v>ΟΚ</v>
      </c>
      <c r="H9" s="8" t="s">
        <v>3</v>
      </c>
      <c r="I9" s="19"/>
      <c r="J9" s="10">
        <f t="shared" si="1"/>
        <v>0</v>
      </c>
      <c r="K9" s="10">
        <v>30</v>
      </c>
      <c r="L9" s="10">
        <f t="shared" si="2"/>
        <v>210</v>
      </c>
      <c r="M9" s="11"/>
      <c r="N9" s="12">
        <f t="shared" si="3"/>
        <v>0</v>
      </c>
      <c r="O9" s="12"/>
      <c r="P9" s="12">
        <f t="shared" si="4"/>
        <v>0</v>
      </c>
      <c r="Q9" s="10"/>
      <c r="R9" s="10">
        <f t="shared" si="5"/>
        <v>0</v>
      </c>
      <c r="S9" s="10"/>
      <c r="T9" s="10">
        <f t="shared" si="6"/>
        <v>0</v>
      </c>
      <c r="U9" s="10"/>
      <c r="V9" s="10">
        <f t="shared" si="7"/>
        <v>0</v>
      </c>
      <c r="W9" s="10">
        <v>1996</v>
      </c>
      <c r="X9" s="10">
        <f t="shared" si="8"/>
        <v>22</v>
      </c>
      <c r="Y9" s="10">
        <f t="shared" si="9"/>
        <v>0</v>
      </c>
      <c r="Z9" s="13">
        <f t="shared" si="10"/>
        <v>0</v>
      </c>
      <c r="AA9" s="36">
        <f t="shared" si="11"/>
        <v>210</v>
      </c>
      <c r="AB9" s="10" t="s">
        <v>8</v>
      </c>
    </row>
    <row r="10" spans="1:28" ht="20.25" customHeight="1">
      <c r="A10" s="10">
        <v>7</v>
      </c>
      <c r="B10" s="38" t="s">
        <v>259</v>
      </c>
      <c r="C10" s="43" t="s">
        <v>206</v>
      </c>
      <c r="D10" s="44" t="s">
        <v>75</v>
      </c>
      <c r="E10" s="44" t="s">
        <v>76</v>
      </c>
      <c r="F10" s="7" t="s">
        <v>3</v>
      </c>
      <c r="G10" s="8" t="str">
        <f>IF(F10="ΝΑΙ","ΟΚ","ΑΠΟΡΡΙΠΤΕΤΑΙ")</f>
        <v>ΟΚ</v>
      </c>
      <c r="H10" s="8" t="s">
        <v>3</v>
      </c>
      <c r="I10" s="19"/>
      <c r="J10" s="10">
        <f>I10*17</f>
        <v>0</v>
      </c>
      <c r="K10" s="10"/>
      <c r="L10" s="10">
        <f>K10*7</f>
        <v>0</v>
      </c>
      <c r="M10" s="11"/>
      <c r="N10" s="12">
        <f>M10*60</f>
        <v>0</v>
      </c>
      <c r="O10" s="12"/>
      <c r="P10" s="12">
        <f>O10*120</f>
        <v>0</v>
      </c>
      <c r="Q10" s="10"/>
      <c r="R10" s="10">
        <f>IF(Q10="ΝΑΙ",170,0)</f>
        <v>0</v>
      </c>
      <c r="S10" s="10"/>
      <c r="T10" s="10">
        <f>IF(S10="ΝΑΙ",120,0)</f>
        <v>0</v>
      </c>
      <c r="U10" s="10"/>
      <c r="V10" s="10">
        <f>U10*20</f>
        <v>0</v>
      </c>
      <c r="W10" s="10">
        <v>1969</v>
      </c>
      <c r="X10" s="10">
        <f>2018-W10</f>
        <v>49</v>
      </c>
      <c r="Y10" s="10">
        <f>IF(AND(X10&gt;24,X10&lt;40),50,0)</f>
        <v>0</v>
      </c>
      <c r="Z10" s="13">
        <f>IF(AND(X10&gt;=40,X10&lt;=100),75,0)</f>
        <v>75</v>
      </c>
      <c r="AA10" s="36">
        <f>J10+L10+N10+P10+R10+T10+V10+Y10+Z10</f>
        <v>75</v>
      </c>
      <c r="AB10" s="45" t="s">
        <v>256</v>
      </c>
    </row>
    <row r="11" spans="1:28" s="52" customFormat="1" ht="15">
      <c r="A11" s="42">
        <v>8</v>
      </c>
      <c r="B11" s="46" t="s">
        <v>29</v>
      </c>
      <c r="C11" s="46" t="s">
        <v>190</v>
      </c>
      <c r="D11" s="42" t="s">
        <v>30</v>
      </c>
      <c r="E11" s="42" t="s">
        <v>31</v>
      </c>
      <c r="F11" s="47" t="s">
        <v>3</v>
      </c>
      <c r="G11" s="48" t="str">
        <f aca="true" t="shared" si="12" ref="G11">IF(F11="ΝΑΙ","ΟΚ","ΑΠΟΡΡΙΠΤΕΤΑΙ")</f>
        <v>ΟΚ</v>
      </c>
      <c r="H11" s="48" t="s">
        <v>3</v>
      </c>
      <c r="I11" s="49"/>
      <c r="J11" s="42">
        <f aca="true" t="shared" si="13" ref="J11">I11*17</f>
        <v>0</v>
      </c>
      <c r="K11" s="42"/>
      <c r="L11" s="42">
        <f aca="true" t="shared" si="14" ref="L11">K11*7</f>
        <v>0</v>
      </c>
      <c r="M11" s="47"/>
      <c r="N11" s="42">
        <f aca="true" t="shared" si="15" ref="N11">M11*60</f>
        <v>0</v>
      </c>
      <c r="O11" s="42"/>
      <c r="P11" s="42">
        <f aca="true" t="shared" si="16" ref="P11">O11*120</f>
        <v>0</v>
      </c>
      <c r="Q11" s="42"/>
      <c r="R11" s="42">
        <f aca="true" t="shared" si="17" ref="R11">IF(Q11="ΝΑΙ",170,0)</f>
        <v>0</v>
      </c>
      <c r="S11" s="42"/>
      <c r="T11" s="42">
        <f aca="true" t="shared" si="18" ref="T11">IF(S11="ΝΑΙ",120,0)</f>
        <v>0</v>
      </c>
      <c r="U11" s="42"/>
      <c r="V11" s="42">
        <f aca="true" t="shared" si="19" ref="V11">U11*20</f>
        <v>0</v>
      </c>
      <c r="W11" s="42">
        <v>1982</v>
      </c>
      <c r="X11" s="42">
        <f aca="true" t="shared" si="20" ref="X11">2018-W11</f>
        <v>36</v>
      </c>
      <c r="Y11" s="42">
        <f aca="true" t="shared" si="21" ref="Y11">IF(AND(X11&gt;24,X11&lt;40),50,0)</f>
        <v>50</v>
      </c>
      <c r="Z11" s="50">
        <f aca="true" t="shared" si="22" ref="Z11">IF(AND(X11&gt;=40,X11&lt;=100),75,0)</f>
        <v>0</v>
      </c>
      <c r="AA11" s="51">
        <f aca="true" t="shared" si="23" ref="AA11">J11+L11+N11+P11+R11+T11+V11+Y11+Z11</f>
        <v>50</v>
      </c>
      <c r="AB11" s="46" t="s">
        <v>8</v>
      </c>
    </row>
    <row r="12" spans="1:37" ht="18" customHeight="1">
      <c r="A12" s="10">
        <v>9</v>
      </c>
      <c r="B12" s="26" t="s">
        <v>148</v>
      </c>
      <c r="C12" s="26" t="s">
        <v>237</v>
      </c>
      <c r="D12" s="35" t="s">
        <v>149</v>
      </c>
      <c r="E12" s="35" t="s">
        <v>150</v>
      </c>
      <c r="F12" s="7" t="s">
        <v>3</v>
      </c>
      <c r="G12" s="8" t="str">
        <f aca="true" t="shared" si="24" ref="G12:G43">IF(F12="ΝΑΙ","ΟΚ","ΑΠΟΡΡΙΠΤΕΤΑΙ")</f>
        <v>ΟΚ</v>
      </c>
      <c r="H12" s="8"/>
      <c r="I12" s="19">
        <v>24</v>
      </c>
      <c r="J12" s="10">
        <f aca="true" t="shared" si="25" ref="J12:J43">I12*17</f>
        <v>408</v>
      </c>
      <c r="K12" s="10">
        <v>63</v>
      </c>
      <c r="L12" s="10">
        <f aca="true" t="shared" si="26" ref="L12:L43">K12*7</f>
        <v>441</v>
      </c>
      <c r="M12" s="11"/>
      <c r="N12" s="12">
        <f aca="true" t="shared" si="27" ref="N12:N43">M12*60</f>
        <v>0</v>
      </c>
      <c r="O12" s="12">
        <v>3</v>
      </c>
      <c r="P12" s="12">
        <f aca="true" t="shared" si="28" ref="P12:P43">O12*120</f>
        <v>360</v>
      </c>
      <c r="Q12" s="10"/>
      <c r="R12" s="10">
        <f aca="true" t="shared" si="29" ref="R12:R43">IF(Q12="ΝΑΙ",170,0)</f>
        <v>0</v>
      </c>
      <c r="S12" s="10"/>
      <c r="T12" s="10">
        <f aca="true" t="shared" si="30" ref="T12:T43">IF(S12="ΝΑΙ",120,0)</f>
        <v>0</v>
      </c>
      <c r="U12" s="10"/>
      <c r="V12" s="10">
        <f aca="true" t="shared" si="31" ref="V12:V43">U12*20</f>
        <v>0</v>
      </c>
      <c r="W12" s="10">
        <v>1976</v>
      </c>
      <c r="X12" s="10">
        <f aca="true" t="shared" si="32" ref="X12:X43">2018-W12</f>
        <v>42</v>
      </c>
      <c r="Y12" s="10">
        <f>IF(AND(X12&gt;24,X12&lt;40),50,0)</f>
        <v>0</v>
      </c>
      <c r="Z12" s="13">
        <f aca="true" t="shared" si="33" ref="Z12:Z43">IF(AND(X12&gt;=40,X12&lt;=100),75,0)</f>
        <v>75</v>
      </c>
      <c r="AA12" s="36">
        <f aca="true" t="shared" si="34" ref="AA12:AA43">J12+L12+N12+P12+R12+T12+V12+Y12+Z12</f>
        <v>1284</v>
      </c>
      <c r="AB12" s="10"/>
      <c r="AK12" s="15" t="s">
        <v>3</v>
      </c>
    </row>
    <row r="13" spans="1:37" ht="18" customHeight="1">
      <c r="A13" s="10">
        <v>10</v>
      </c>
      <c r="B13" s="26" t="s">
        <v>165</v>
      </c>
      <c r="C13" s="26" t="s">
        <v>243</v>
      </c>
      <c r="D13" s="35" t="s">
        <v>166</v>
      </c>
      <c r="E13" s="35" t="s">
        <v>167</v>
      </c>
      <c r="F13" s="7" t="s">
        <v>3</v>
      </c>
      <c r="G13" s="8" t="str">
        <f t="shared" si="24"/>
        <v>ΟΚ</v>
      </c>
      <c r="H13" s="8"/>
      <c r="I13" s="19"/>
      <c r="J13" s="10">
        <f t="shared" si="25"/>
        <v>0</v>
      </c>
      <c r="K13" s="10">
        <v>84</v>
      </c>
      <c r="L13" s="10">
        <f t="shared" si="26"/>
        <v>588</v>
      </c>
      <c r="M13" s="11"/>
      <c r="N13" s="12">
        <f t="shared" si="27"/>
        <v>0</v>
      </c>
      <c r="O13" s="12">
        <v>4</v>
      </c>
      <c r="P13" s="12">
        <f t="shared" si="28"/>
        <v>480</v>
      </c>
      <c r="Q13" s="10"/>
      <c r="R13" s="10">
        <f t="shared" si="29"/>
        <v>0</v>
      </c>
      <c r="S13" s="10"/>
      <c r="T13" s="10">
        <f t="shared" si="30"/>
        <v>0</v>
      </c>
      <c r="U13" s="10"/>
      <c r="V13" s="10">
        <f t="shared" si="31"/>
        <v>0</v>
      </c>
      <c r="W13" s="10">
        <v>1980</v>
      </c>
      <c r="X13" s="10">
        <f t="shared" si="32"/>
        <v>38</v>
      </c>
      <c r="Y13" s="10">
        <f>IF(AND(X13&gt;24,X13&lt;40),50,0)</f>
        <v>50</v>
      </c>
      <c r="Z13" s="13">
        <f t="shared" si="33"/>
        <v>0</v>
      </c>
      <c r="AA13" s="36">
        <f t="shared" si="34"/>
        <v>1118</v>
      </c>
      <c r="AB13" s="10"/>
      <c r="AK13" s="15" t="s">
        <v>9</v>
      </c>
    </row>
    <row r="14" spans="1:28" ht="18" customHeight="1">
      <c r="A14" s="10">
        <v>11</v>
      </c>
      <c r="B14" s="26" t="s">
        <v>23</v>
      </c>
      <c r="C14" s="26" t="s">
        <v>188</v>
      </c>
      <c r="D14" s="35" t="s">
        <v>24</v>
      </c>
      <c r="E14" s="35" t="s">
        <v>25</v>
      </c>
      <c r="F14" s="7" t="s">
        <v>3</v>
      </c>
      <c r="G14" s="8" t="str">
        <f t="shared" si="24"/>
        <v>ΟΚ</v>
      </c>
      <c r="H14" s="8"/>
      <c r="I14" s="19">
        <v>13</v>
      </c>
      <c r="J14" s="10">
        <f t="shared" si="25"/>
        <v>221</v>
      </c>
      <c r="K14" s="10">
        <v>84</v>
      </c>
      <c r="L14" s="10">
        <f t="shared" si="26"/>
        <v>588</v>
      </c>
      <c r="M14" s="11">
        <v>2</v>
      </c>
      <c r="N14" s="12">
        <f t="shared" si="27"/>
        <v>120</v>
      </c>
      <c r="O14" s="12"/>
      <c r="P14" s="12">
        <f t="shared" si="28"/>
        <v>0</v>
      </c>
      <c r="Q14" s="10"/>
      <c r="R14" s="10">
        <f t="shared" si="29"/>
        <v>0</v>
      </c>
      <c r="S14" s="10"/>
      <c r="T14" s="10">
        <f t="shared" si="30"/>
        <v>0</v>
      </c>
      <c r="U14" s="10"/>
      <c r="V14" s="10">
        <f t="shared" si="31"/>
        <v>0</v>
      </c>
      <c r="W14" s="10">
        <v>1978</v>
      </c>
      <c r="X14" s="10">
        <f t="shared" si="32"/>
        <v>40</v>
      </c>
      <c r="Y14" s="10">
        <f>IF(AND(X14&gt;=24,X14&lt;=40),50,0)</f>
        <v>50</v>
      </c>
      <c r="Z14" s="13">
        <f t="shared" si="33"/>
        <v>75</v>
      </c>
      <c r="AA14" s="36">
        <f t="shared" si="34"/>
        <v>1054</v>
      </c>
      <c r="AB14" s="10"/>
    </row>
    <row r="15" spans="1:28" ht="18" customHeight="1">
      <c r="A15" s="42">
        <v>12</v>
      </c>
      <c r="B15" s="26" t="s">
        <v>134</v>
      </c>
      <c r="C15" s="26" t="s">
        <v>232</v>
      </c>
      <c r="D15" s="35" t="s">
        <v>135</v>
      </c>
      <c r="E15" s="35" t="s">
        <v>136</v>
      </c>
      <c r="F15" s="7" t="s">
        <v>3</v>
      </c>
      <c r="G15" s="8" t="str">
        <f t="shared" si="24"/>
        <v>ΟΚ</v>
      </c>
      <c r="H15" s="8"/>
      <c r="I15" s="19">
        <v>24</v>
      </c>
      <c r="J15" s="10">
        <f t="shared" si="25"/>
        <v>408</v>
      </c>
      <c r="K15" s="10">
        <v>24</v>
      </c>
      <c r="L15" s="10">
        <f t="shared" si="26"/>
        <v>168</v>
      </c>
      <c r="M15" s="11"/>
      <c r="N15" s="12">
        <f t="shared" si="27"/>
        <v>0</v>
      </c>
      <c r="O15" s="12">
        <v>3</v>
      </c>
      <c r="P15" s="12">
        <f t="shared" si="28"/>
        <v>360</v>
      </c>
      <c r="Q15" s="10"/>
      <c r="R15" s="10">
        <f t="shared" si="29"/>
        <v>0</v>
      </c>
      <c r="S15" s="10"/>
      <c r="T15" s="10">
        <f t="shared" si="30"/>
        <v>0</v>
      </c>
      <c r="U15" s="10">
        <v>1</v>
      </c>
      <c r="V15" s="10">
        <f t="shared" si="31"/>
        <v>20</v>
      </c>
      <c r="W15" s="10">
        <v>1984</v>
      </c>
      <c r="X15" s="10">
        <f t="shared" si="32"/>
        <v>34</v>
      </c>
      <c r="Y15" s="10">
        <f aca="true" t="shared" si="35" ref="Y15:Y46">IF(AND(X15&gt;24,X15&lt;40),50,0)</f>
        <v>50</v>
      </c>
      <c r="Z15" s="13">
        <f t="shared" si="33"/>
        <v>0</v>
      </c>
      <c r="AA15" s="36">
        <f t="shared" si="34"/>
        <v>1006</v>
      </c>
      <c r="AB15" s="10"/>
    </row>
    <row r="16" spans="1:28" ht="18" customHeight="1">
      <c r="A16" s="10">
        <v>13</v>
      </c>
      <c r="B16" s="26" t="s">
        <v>72</v>
      </c>
      <c r="C16" s="26" t="s">
        <v>205</v>
      </c>
      <c r="D16" s="35" t="s">
        <v>73</v>
      </c>
      <c r="E16" s="35" t="s">
        <v>74</v>
      </c>
      <c r="F16" s="7" t="s">
        <v>3</v>
      </c>
      <c r="G16" s="8" t="str">
        <f t="shared" si="24"/>
        <v>ΟΚ</v>
      </c>
      <c r="H16" s="8"/>
      <c r="I16" s="19"/>
      <c r="J16" s="10">
        <f t="shared" si="25"/>
        <v>0</v>
      </c>
      <c r="K16" s="10">
        <v>84</v>
      </c>
      <c r="L16" s="10">
        <f t="shared" si="26"/>
        <v>588</v>
      </c>
      <c r="M16" s="11"/>
      <c r="N16" s="12">
        <f t="shared" si="27"/>
        <v>0</v>
      </c>
      <c r="O16" s="12">
        <v>3</v>
      </c>
      <c r="P16" s="12">
        <f t="shared" si="28"/>
        <v>360</v>
      </c>
      <c r="Q16" s="10"/>
      <c r="R16" s="10">
        <f t="shared" si="29"/>
        <v>0</v>
      </c>
      <c r="S16" s="10"/>
      <c r="T16" s="10">
        <f t="shared" si="30"/>
        <v>0</v>
      </c>
      <c r="U16" s="10"/>
      <c r="V16" s="10">
        <f t="shared" si="31"/>
        <v>0</v>
      </c>
      <c r="W16" s="10">
        <v>1982</v>
      </c>
      <c r="X16" s="10">
        <f t="shared" si="32"/>
        <v>36</v>
      </c>
      <c r="Y16" s="10">
        <f t="shared" si="35"/>
        <v>50</v>
      </c>
      <c r="Z16" s="13">
        <f t="shared" si="33"/>
        <v>0</v>
      </c>
      <c r="AA16" s="36">
        <f t="shared" si="34"/>
        <v>998</v>
      </c>
      <c r="AB16" s="10"/>
    </row>
    <row r="17" spans="1:28" ht="18" customHeight="1">
      <c r="A17" s="10">
        <v>14</v>
      </c>
      <c r="B17" s="26" t="s">
        <v>143</v>
      </c>
      <c r="C17" s="26" t="s">
        <v>235</v>
      </c>
      <c r="D17" s="35" t="s">
        <v>144</v>
      </c>
      <c r="E17" s="35" t="s">
        <v>25</v>
      </c>
      <c r="F17" s="7" t="s">
        <v>3</v>
      </c>
      <c r="G17" s="8" t="str">
        <f t="shared" si="24"/>
        <v>ΟΚ</v>
      </c>
      <c r="H17" s="8"/>
      <c r="I17" s="19"/>
      <c r="J17" s="10">
        <f t="shared" si="25"/>
        <v>0</v>
      </c>
      <c r="K17" s="10">
        <v>84</v>
      </c>
      <c r="L17" s="10">
        <f t="shared" si="26"/>
        <v>588</v>
      </c>
      <c r="M17" s="11">
        <v>1</v>
      </c>
      <c r="N17" s="12">
        <f t="shared" si="27"/>
        <v>60</v>
      </c>
      <c r="O17" s="12"/>
      <c r="P17" s="12">
        <f t="shared" si="28"/>
        <v>0</v>
      </c>
      <c r="Q17" s="10" t="s">
        <v>3</v>
      </c>
      <c r="R17" s="10">
        <f t="shared" si="29"/>
        <v>170</v>
      </c>
      <c r="S17" s="10"/>
      <c r="T17" s="10">
        <f t="shared" si="30"/>
        <v>0</v>
      </c>
      <c r="U17" s="10">
        <v>1</v>
      </c>
      <c r="V17" s="10">
        <f t="shared" si="31"/>
        <v>20</v>
      </c>
      <c r="W17" s="10">
        <v>1971</v>
      </c>
      <c r="X17" s="10">
        <f t="shared" si="32"/>
        <v>47</v>
      </c>
      <c r="Y17" s="10">
        <f t="shared" si="35"/>
        <v>0</v>
      </c>
      <c r="Z17" s="13">
        <f t="shared" si="33"/>
        <v>75</v>
      </c>
      <c r="AA17" s="36">
        <f t="shared" si="34"/>
        <v>913</v>
      </c>
      <c r="AB17" s="10"/>
    </row>
    <row r="18" spans="1:28" ht="18" customHeight="1">
      <c r="A18" s="10">
        <v>15</v>
      </c>
      <c r="B18" s="26" t="s">
        <v>137</v>
      </c>
      <c r="C18" s="26" t="s">
        <v>233</v>
      </c>
      <c r="D18" s="35" t="s">
        <v>138</v>
      </c>
      <c r="E18" s="35" t="s">
        <v>139</v>
      </c>
      <c r="F18" s="7" t="s">
        <v>3</v>
      </c>
      <c r="G18" s="8" t="str">
        <f t="shared" si="24"/>
        <v>ΟΚ</v>
      </c>
      <c r="H18" s="8"/>
      <c r="I18" s="19">
        <v>5</v>
      </c>
      <c r="J18" s="10">
        <f t="shared" si="25"/>
        <v>85</v>
      </c>
      <c r="K18" s="10">
        <v>73</v>
      </c>
      <c r="L18" s="10">
        <f t="shared" si="26"/>
        <v>511</v>
      </c>
      <c r="M18" s="11">
        <v>1</v>
      </c>
      <c r="N18" s="12">
        <f t="shared" si="27"/>
        <v>60</v>
      </c>
      <c r="O18" s="12"/>
      <c r="P18" s="12">
        <f t="shared" si="28"/>
        <v>0</v>
      </c>
      <c r="Q18" s="10" t="s">
        <v>3</v>
      </c>
      <c r="R18" s="10">
        <f t="shared" si="29"/>
        <v>170</v>
      </c>
      <c r="S18" s="10"/>
      <c r="T18" s="10">
        <f t="shared" si="30"/>
        <v>0</v>
      </c>
      <c r="U18" s="10"/>
      <c r="V18" s="10">
        <f t="shared" si="31"/>
        <v>0</v>
      </c>
      <c r="W18" s="10">
        <v>1974</v>
      </c>
      <c r="X18" s="10">
        <f t="shared" si="32"/>
        <v>44</v>
      </c>
      <c r="Y18" s="10">
        <f t="shared" si="35"/>
        <v>0</v>
      </c>
      <c r="Z18" s="13">
        <f t="shared" si="33"/>
        <v>75</v>
      </c>
      <c r="AA18" s="36">
        <f t="shared" si="34"/>
        <v>901</v>
      </c>
      <c r="AB18" s="10"/>
    </row>
    <row r="19" spans="1:28" ht="18" customHeight="1">
      <c r="A19" s="42">
        <v>16</v>
      </c>
      <c r="B19" s="26" t="s">
        <v>151</v>
      </c>
      <c r="C19" s="26" t="s">
        <v>238</v>
      </c>
      <c r="D19" s="35" t="s">
        <v>152</v>
      </c>
      <c r="E19" s="35" t="s">
        <v>153</v>
      </c>
      <c r="F19" s="7" t="s">
        <v>3</v>
      </c>
      <c r="G19" s="8" t="str">
        <f t="shared" si="24"/>
        <v>ΟΚ</v>
      </c>
      <c r="H19" s="8"/>
      <c r="I19" s="19">
        <v>22</v>
      </c>
      <c r="J19" s="10">
        <f t="shared" si="25"/>
        <v>374</v>
      </c>
      <c r="K19" s="10">
        <v>63</v>
      </c>
      <c r="L19" s="10">
        <f t="shared" si="26"/>
        <v>441</v>
      </c>
      <c r="M19" s="11"/>
      <c r="N19" s="12">
        <f t="shared" si="27"/>
        <v>0</v>
      </c>
      <c r="O19" s="12"/>
      <c r="P19" s="12">
        <f t="shared" si="28"/>
        <v>0</v>
      </c>
      <c r="Q19" s="10"/>
      <c r="R19" s="10">
        <f t="shared" si="29"/>
        <v>0</v>
      </c>
      <c r="S19" s="10"/>
      <c r="T19" s="10">
        <f t="shared" si="30"/>
        <v>0</v>
      </c>
      <c r="U19" s="10"/>
      <c r="V19" s="10">
        <f t="shared" si="31"/>
        <v>0</v>
      </c>
      <c r="W19" s="10">
        <v>1985</v>
      </c>
      <c r="X19" s="10">
        <f t="shared" si="32"/>
        <v>33</v>
      </c>
      <c r="Y19" s="10">
        <f t="shared" si="35"/>
        <v>50</v>
      </c>
      <c r="Z19" s="13">
        <f t="shared" si="33"/>
        <v>0</v>
      </c>
      <c r="AA19" s="36">
        <f t="shared" si="34"/>
        <v>865</v>
      </c>
      <c r="AB19" s="10"/>
    </row>
    <row r="20" spans="1:28" ht="18" customHeight="1">
      <c r="A20" s="10">
        <v>17</v>
      </c>
      <c r="B20" s="43" t="s">
        <v>106</v>
      </c>
      <c r="C20" s="43" t="s">
        <v>217</v>
      </c>
      <c r="D20" s="44" t="s">
        <v>107</v>
      </c>
      <c r="E20" s="44" t="s">
        <v>108</v>
      </c>
      <c r="F20" s="47" t="s">
        <v>3</v>
      </c>
      <c r="G20" s="48" t="str">
        <f t="shared" si="24"/>
        <v>ΟΚ</v>
      </c>
      <c r="H20" s="48"/>
      <c r="I20" s="49"/>
      <c r="J20" s="42">
        <f t="shared" si="25"/>
        <v>0</v>
      </c>
      <c r="K20" s="42">
        <v>84</v>
      </c>
      <c r="L20" s="42">
        <f t="shared" si="26"/>
        <v>588</v>
      </c>
      <c r="M20" s="47">
        <v>1</v>
      </c>
      <c r="N20" s="42">
        <f t="shared" si="27"/>
        <v>60</v>
      </c>
      <c r="O20" s="42"/>
      <c r="P20" s="42">
        <f t="shared" si="28"/>
        <v>0</v>
      </c>
      <c r="Q20" s="42"/>
      <c r="R20" s="42">
        <f t="shared" si="29"/>
        <v>0</v>
      </c>
      <c r="S20" s="42" t="s">
        <v>3</v>
      </c>
      <c r="T20" s="42">
        <f t="shared" si="30"/>
        <v>120</v>
      </c>
      <c r="U20" s="42"/>
      <c r="V20" s="42">
        <f t="shared" si="31"/>
        <v>0</v>
      </c>
      <c r="W20" s="42">
        <v>1974</v>
      </c>
      <c r="X20" s="42">
        <f t="shared" si="32"/>
        <v>44</v>
      </c>
      <c r="Y20" s="42">
        <f t="shared" si="35"/>
        <v>0</v>
      </c>
      <c r="Z20" s="50">
        <f t="shared" si="33"/>
        <v>75</v>
      </c>
      <c r="AA20" s="51">
        <f t="shared" si="34"/>
        <v>843</v>
      </c>
      <c r="AB20" s="43"/>
    </row>
    <row r="21" spans="1:28" s="52" customFormat="1" ht="22.5" customHeight="1">
      <c r="A21" s="10">
        <v>18</v>
      </c>
      <c r="B21" s="26" t="s">
        <v>26</v>
      </c>
      <c r="C21" s="26" t="s">
        <v>189</v>
      </c>
      <c r="D21" s="35" t="s">
        <v>27</v>
      </c>
      <c r="E21" s="35" t="s">
        <v>28</v>
      </c>
      <c r="F21" s="7" t="s">
        <v>3</v>
      </c>
      <c r="G21" s="8" t="str">
        <f t="shared" si="24"/>
        <v>ΟΚ</v>
      </c>
      <c r="H21" s="8"/>
      <c r="I21" s="19"/>
      <c r="J21" s="10">
        <f t="shared" si="25"/>
        <v>0</v>
      </c>
      <c r="K21" s="10">
        <v>32</v>
      </c>
      <c r="L21" s="10">
        <f t="shared" si="26"/>
        <v>224</v>
      </c>
      <c r="M21" s="11"/>
      <c r="N21" s="12">
        <f t="shared" si="27"/>
        <v>0</v>
      </c>
      <c r="O21" s="12">
        <v>3</v>
      </c>
      <c r="P21" s="12">
        <f t="shared" si="28"/>
        <v>360</v>
      </c>
      <c r="Q21" s="10" t="s">
        <v>3</v>
      </c>
      <c r="R21" s="10">
        <f t="shared" si="29"/>
        <v>170</v>
      </c>
      <c r="S21" s="10"/>
      <c r="T21" s="10">
        <f t="shared" si="30"/>
        <v>0</v>
      </c>
      <c r="U21" s="10">
        <v>1</v>
      </c>
      <c r="V21" s="10">
        <f t="shared" si="31"/>
        <v>20</v>
      </c>
      <c r="W21" s="10">
        <v>1987</v>
      </c>
      <c r="X21" s="10">
        <f t="shared" si="32"/>
        <v>31</v>
      </c>
      <c r="Y21" s="10">
        <f t="shared" si="35"/>
        <v>50</v>
      </c>
      <c r="Z21" s="13">
        <f t="shared" si="33"/>
        <v>0</v>
      </c>
      <c r="AA21" s="36">
        <f t="shared" si="34"/>
        <v>824</v>
      </c>
      <c r="AB21" s="10"/>
    </row>
    <row r="22" spans="1:28" ht="18" customHeight="1">
      <c r="A22" s="10">
        <v>19</v>
      </c>
      <c r="B22" s="26" t="s">
        <v>80</v>
      </c>
      <c r="C22" s="26" t="s">
        <v>208</v>
      </c>
      <c r="D22" s="35" t="s">
        <v>81</v>
      </c>
      <c r="E22" s="35" t="s">
        <v>82</v>
      </c>
      <c r="F22" s="7" t="s">
        <v>3</v>
      </c>
      <c r="G22" s="8" t="str">
        <f t="shared" si="24"/>
        <v>ΟΚ</v>
      </c>
      <c r="H22" s="8"/>
      <c r="I22" s="19"/>
      <c r="J22" s="10">
        <f t="shared" si="25"/>
        <v>0</v>
      </c>
      <c r="K22" s="10">
        <v>84</v>
      </c>
      <c r="L22" s="10">
        <f t="shared" si="26"/>
        <v>588</v>
      </c>
      <c r="M22" s="11">
        <v>1</v>
      </c>
      <c r="N22" s="12">
        <f t="shared" si="27"/>
        <v>60</v>
      </c>
      <c r="O22" s="12"/>
      <c r="P22" s="12">
        <f t="shared" si="28"/>
        <v>0</v>
      </c>
      <c r="Q22" s="10"/>
      <c r="R22" s="10">
        <f t="shared" si="29"/>
        <v>0</v>
      </c>
      <c r="S22" s="10"/>
      <c r="T22" s="10">
        <f t="shared" si="30"/>
        <v>0</v>
      </c>
      <c r="U22" s="10">
        <v>4</v>
      </c>
      <c r="V22" s="10">
        <f t="shared" si="31"/>
        <v>80</v>
      </c>
      <c r="W22" s="10">
        <v>1967</v>
      </c>
      <c r="X22" s="10">
        <f t="shared" si="32"/>
        <v>51</v>
      </c>
      <c r="Y22" s="10">
        <f t="shared" si="35"/>
        <v>0</v>
      </c>
      <c r="Z22" s="13">
        <f t="shared" si="33"/>
        <v>75</v>
      </c>
      <c r="AA22" s="36">
        <f t="shared" si="34"/>
        <v>803</v>
      </c>
      <c r="AB22" s="10"/>
    </row>
    <row r="23" spans="1:28" ht="18" customHeight="1">
      <c r="A23" s="42">
        <v>19</v>
      </c>
      <c r="B23" s="26" t="s">
        <v>159</v>
      </c>
      <c r="C23" s="26" t="s">
        <v>241</v>
      </c>
      <c r="D23" s="35" t="s">
        <v>160</v>
      </c>
      <c r="E23" s="35" t="s">
        <v>161</v>
      </c>
      <c r="F23" s="7" t="s">
        <v>3</v>
      </c>
      <c r="G23" s="8" t="str">
        <f t="shared" si="24"/>
        <v>ΟΚ</v>
      </c>
      <c r="H23" s="8"/>
      <c r="I23" s="19"/>
      <c r="J23" s="10">
        <f t="shared" si="25"/>
        <v>0</v>
      </c>
      <c r="K23" s="10">
        <v>84</v>
      </c>
      <c r="L23" s="10">
        <f t="shared" si="26"/>
        <v>588</v>
      </c>
      <c r="M23" s="11"/>
      <c r="N23" s="12">
        <f t="shared" si="27"/>
        <v>0</v>
      </c>
      <c r="O23" s="12"/>
      <c r="P23" s="12">
        <f t="shared" si="28"/>
        <v>0</v>
      </c>
      <c r="Q23" s="10"/>
      <c r="R23" s="10">
        <f t="shared" si="29"/>
        <v>0</v>
      </c>
      <c r="S23" s="10" t="s">
        <v>3</v>
      </c>
      <c r="T23" s="10">
        <f t="shared" si="30"/>
        <v>120</v>
      </c>
      <c r="U23" s="10">
        <v>1</v>
      </c>
      <c r="V23" s="10">
        <f t="shared" si="31"/>
        <v>20</v>
      </c>
      <c r="W23" s="10">
        <v>1966</v>
      </c>
      <c r="X23" s="10">
        <f t="shared" si="32"/>
        <v>52</v>
      </c>
      <c r="Y23" s="10">
        <f t="shared" si="35"/>
        <v>0</v>
      </c>
      <c r="Z23" s="13">
        <f t="shared" si="33"/>
        <v>75</v>
      </c>
      <c r="AA23" s="36">
        <f t="shared" si="34"/>
        <v>803</v>
      </c>
      <c r="AB23" s="10"/>
    </row>
    <row r="24" spans="1:28" ht="18" customHeight="1">
      <c r="A24" s="10">
        <v>21</v>
      </c>
      <c r="B24" s="26" t="s">
        <v>38</v>
      </c>
      <c r="C24" s="26" t="s">
        <v>193</v>
      </c>
      <c r="D24" s="35" t="s">
        <v>36</v>
      </c>
      <c r="E24" s="35" t="s">
        <v>39</v>
      </c>
      <c r="F24" s="7" t="s">
        <v>3</v>
      </c>
      <c r="G24" s="8" t="str">
        <f t="shared" si="24"/>
        <v>ΟΚ</v>
      </c>
      <c r="H24" s="8"/>
      <c r="I24" s="19"/>
      <c r="J24" s="10">
        <f t="shared" si="25"/>
        <v>0</v>
      </c>
      <c r="K24" s="10">
        <v>84</v>
      </c>
      <c r="L24" s="10">
        <f t="shared" si="26"/>
        <v>588</v>
      </c>
      <c r="M24" s="11"/>
      <c r="N24" s="12">
        <f t="shared" si="27"/>
        <v>0</v>
      </c>
      <c r="O24" s="12"/>
      <c r="P24" s="12">
        <f t="shared" si="28"/>
        <v>0</v>
      </c>
      <c r="Q24" s="10"/>
      <c r="R24" s="10">
        <f t="shared" si="29"/>
        <v>0</v>
      </c>
      <c r="S24" s="10" t="s">
        <v>3</v>
      </c>
      <c r="T24" s="10">
        <f t="shared" si="30"/>
        <v>120</v>
      </c>
      <c r="U24" s="10"/>
      <c r="V24" s="10">
        <f t="shared" si="31"/>
        <v>0</v>
      </c>
      <c r="W24" s="10">
        <v>1965</v>
      </c>
      <c r="X24" s="10">
        <f t="shared" si="32"/>
        <v>53</v>
      </c>
      <c r="Y24" s="10">
        <f t="shared" si="35"/>
        <v>0</v>
      </c>
      <c r="Z24" s="13">
        <f t="shared" si="33"/>
        <v>75</v>
      </c>
      <c r="AA24" s="36">
        <f t="shared" si="34"/>
        <v>783</v>
      </c>
      <c r="AB24" s="10"/>
    </row>
    <row r="25" spans="1:28" ht="18" customHeight="1">
      <c r="A25" s="10">
        <v>22</v>
      </c>
      <c r="B25" s="26" t="s">
        <v>83</v>
      </c>
      <c r="C25" s="26" t="s">
        <v>209</v>
      </c>
      <c r="D25" s="35" t="s">
        <v>84</v>
      </c>
      <c r="E25" s="35" t="s">
        <v>85</v>
      </c>
      <c r="F25" s="7" t="s">
        <v>3</v>
      </c>
      <c r="G25" s="8" t="str">
        <f t="shared" si="24"/>
        <v>ΟΚ</v>
      </c>
      <c r="H25" s="8"/>
      <c r="I25" s="19"/>
      <c r="J25" s="10">
        <f t="shared" si="25"/>
        <v>0</v>
      </c>
      <c r="K25" s="10">
        <v>84</v>
      </c>
      <c r="L25" s="10">
        <f t="shared" si="26"/>
        <v>588</v>
      </c>
      <c r="M25" s="11">
        <v>2</v>
      </c>
      <c r="N25" s="12">
        <f t="shared" si="27"/>
        <v>120</v>
      </c>
      <c r="O25" s="12"/>
      <c r="P25" s="12">
        <f t="shared" si="28"/>
        <v>0</v>
      </c>
      <c r="Q25" s="10"/>
      <c r="R25" s="10">
        <f t="shared" si="29"/>
        <v>0</v>
      </c>
      <c r="S25" s="10"/>
      <c r="T25" s="10">
        <f t="shared" si="30"/>
        <v>0</v>
      </c>
      <c r="U25" s="10">
        <v>1</v>
      </c>
      <c r="V25" s="10">
        <f t="shared" si="31"/>
        <v>20</v>
      </c>
      <c r="W25" s="10">
        <v>1981</v>
      </c>
      <c r="X25" s="10">
        <f t="shared" si="32"/>
        <v>37</v>
      </c>
      <c r="Y25" s="10">
        <f t="shared" si="35"/>
        <v>50</v>
      </c>
      <c r="Z25" s="13">
        <f t="shared" si="33"/>
        <v>0</v>
      </c>
      <c r="AA25" s="36">
        <f t="shared" si="34"/>
        <v>778</v>
      </c>
      <c r="AB25" s="10"/>
    </row>
    <row r="26" spans="1:28" ht="18" customHeight="1">
      <c r="A26" s="10">
        <v>23</v>
      </c>
      <c r="B26" s="26" t="s">
        <v>52</v>
      </c>
      <c r="C26" s="26" t="s">
        <v>198</v>
      </c>
      <c r="D26" s="35" t="s">
        <v>53</v>
      </c>
      <c r="E26" s="35" t="s">
        <v>54</v>
      </c>
      <c r="F26" s="7" t="s">
        <v>3</v>
      </c>
      <c r="G26" s="8" t="str">
        <f t="shared" si="24"/>
        <v>ΟΚ</v>
      </c>
      <c r="H26" s="8"/>
      <c r="I26" s="19">
        <v>24</v>
      </c>
      <c r="J26" s="10">
        <f t="shared" si="25"/>
        <v>408</v>
      </c>
      <c r="K26" s="10"/>
      <c r="L26" s="10">
        <f t="shared" si="26"/>
        <v>0</v>
      </c>
      <c r="M26" s="11">
        <v>2</v>
      </c>
      <c r="N26" s="12">
        <f t="shared" si="27"/>
        <v>120</v>
      </c>
      <c r="O26" s="12"/>
      <c r="P26" s="12">
        <f t="shared" si="28"/>
        <v>0</v>
      </c>
      <c r="Q26" s="10"/>
      <c r="R26" s="10">
        <f t="shared" si="29"/>
        <v>0</v>
      </c>
      <c r="S26" s="10"/>
      <c r="T26" s="10">
        <f t="shared" si="30"/>
        <v>0</v>
      </c>
      <c r="U26" s="10">
        <v>6</v>
      </c>
      <c r="V26" s="10">
        <f t="shared" si="31"/>
        <v>120</v>
      </c>
      <c r="W26" s="10">
        <v>1972</v>
      </c>
      <c r="X26" s="10">
        <f t="shared" si="32"/>
        <v>46</v>
      </c>
      <c r="Y26" s="10">
        <f t="shared" si="35"/>
        <v>0</v>
      </c>
      <c r="Z26" s="13">
        <f t="shared" si="33"/>
        <v>75</v>
      </c>
      <c r="AA26" s="36">
        <f t="shared" si="34"/>
        <v>723</v>
      </c>
      <c r="AB26" s="10"/>
    </row>
    <row r="27" spans="1:28" ht="18" customHeight="1">
      <c r="A27" s="42">
        <v>23</v>
      </c>
      <c r="B27" s="26" t="s">
        <v>140</v>
      </c>
      <c r="C27" s="26" t="s">
        <v>234</v>
      </c>
      <c r="D27" s="35" t="s">
        <v>141</v>
      </c>
      <c r="E27" s="35" t="s">
        <v>142</v>
      </c>
      <c r="F27" s="7" t="s">
        <v>3</v>
      </c>
      <c r="G27" s="8" t="str">
        <f t="shared" si="24"/>
        <v>ΟΚ</v>
      </c>
      <c r="H27" s="8"/>
      <c r="I27" s="19"/>
      <c r="J27" s="10">
        <f t="shared" si="25"/>
        <v>0</v>
      </c>
      <c r="K27" s="10">
        <v>84</v>
      </c>
      <c r="L27" s="10">
        <f t="shared" si="26"/>
        <v>588</v>
      </c>
      <c r="M27" s="11"/>
      <c r="N27" s="12">
        <f t="shared" si="27"/>
        <v>0</v>
      </c>
      <c r="O27" s="12"/>
      <c r="P27" s="12">
        <f t="shared" si="28"/>
        <v>0</v>
      </c>
      <c r="Q27" s="10"/>
      <c r="R27" s="10">
        <f t="shared" si="29"/>
        <v>0</v>
      </c>
      <c r="S27" s="10"/>
      <c r="T27" s="10">
        <f t="shared" si="30"/>
        <v>0</v>
      </c>
      <c r="U27" s="10">
        <v>3</v>
      </c>
      <c r="V27" s="10">
        <f t="shared" si="31"/>
        <v>60</v>
      </c>
      <c r="W27" s="10">
        <v>1961</v>
      </c>
      <c r="X27" s="10">
        <f t="shared" si="32"/>
        <v>57</v>
      </c>
      <c r="Y27" s="10">
        <f t="shared" si="35"/>
        <v>0</v>
      </c>
      <c r="Z27" s="13">
        <f t="shared" si="33"/>
        <v>75</v>
      </c>
      <c r="AA27" s="36">
        <f t="shared" si="34"/>
        <v>723</v>
      </c>
      <c r="AB27" s="10"/>
    </row>
    <row r="28" spans="1:28" ht="18" customHeight="1">
      <c r="A28" s="10">
        <v>25</v>
      </c>
      <c r="B28" s="53" t="s">
        <v>257</v>
      </c>
      <c r="C28" s="43" t="s">
        <v>255</v>
      </c>
      <c r="D28" s="44" t="s">
        <v>128</v>
      </c>
      <c r="E28" s="44" t="s">
        <v>102</v>
      </c>
      <c r="F28" s="7" t="s">
        <v>3</v>
      </c>
      <c r="G28" s="8" t="str">
        <f t="shared" si="24"/>
        <v>ΟΚ</v>
      </c>
      <c r="H28" s="8"/>
      <c r="I28" s="19"/>
      <c r="J28" s="10">
        <f t="shared" si="25"/>
        <v>0</v>
      </c>
      <c r="K28" s="10">
        <v>54</v>
      </c>
      <c r="L28" s="10">
        <f t="shared" si="26"/>
        <v>378</v>
      </c>
      <c r="M28" s="11"/>
      <c r="N28" s="12">
        <f t="shared" si="27"/>
        <v>0</v>
      </c>
      <c r="O28" s="12"/>
      <c r="P28" s="12">
        <f t="shared" si="28"/>
        <v>0</v>
      </c>
      <c r="Q28" s="10" t="s">
        <v>3</v>
      </c>
      <c r="R28" s="10">
        <f t="shared" si="29"/>
        <v>170</v>
      </c>
      <c r="S28" s="10"/>
      <c r="T28" s="10">
        <f t="shared" si="30"/>
        <v>0</v>
      </c>
      <c r="U28" s="10">
        <v>6</v>
      </c>
      <c r="V28" s="10">
        <f t="shared" si="31"/>
        <v>120</v>
      </c>
      <c r="W28" s="10">
        <v>1980</v>
      </c>
      <c r="X28" s="10">
        <f t="shared" si="32"/>
        <v>38</v>
      </c>
      <c r="Y28" s="10">
        <f t="shared" si="35"/>
        <v>50</v>
      </c>
      <c r="Z28" s="13">
        <f t="shared" si="33"/>
        <v>0</v>
      </c>
      <c r="AA28" s="36">
        <f t="shared" si="34"/>
        <v>718</v>
      </c>
      <c r="AB28" s="45"/>
    </row>
    <row r="29" spans="1:28" ht="18" customHeight="1">
      <c r="A29" s="10">
        <v>26</v>
      </c>
      <c r="B29" s="26" t="s">
        <v>100</v>
      </c>
      <c r="C29" s="26" t="s">
        <v>215</v>
      </c>
      <c r="D29" s="35" t="s">
        <v>101</v>
      </c>
      <c r="E29" s="35" t="s">
        <v>102</v>
      </c>
      <c r="F29" s="7" t="s">
        <v>3</v>
      </c>
      <c r="G29" s="8" t="str">
        <f t="shared" si="24"/>
        <v>ΟΚ</v>
      </c>
      <c r="H29" s="8"/>
      <c r="I29" s="19"/>
      <c r="J29" s="10">
        <f t="shared" si="25"/>
        <v>0</v>
      </c>
      <c r="K29" s="10">
        <v>66</v>
      </c>
      <c r="L29" s="10">
        <f t="shared" si="26"/>
        <v>462</v>
      </c>
      <c r="M29" s="11"/>
      <c r="N29" s="12">
        <f t="shared" si="27"/>
        <v>0</v>
      </c>
      <c r="O29" s="12"/>
      <c r="P29" s="12">
        <f t="shared" si="28"/>
        <v>0</v>
      </c>
      <c r="Q29" s="10" t="s">
        <v>3</v>
      </c>
      <c r="R29" s="10">
        <f t="shared" si="29"/>
        <v>170</v>
      </c>
      <c r="S29" s="10"/>
      <c r="T29" s="10">
        <f t="shared" si="30"/>
        <v>0</v>
      </c>
      <c r="U29" s="10"/>
      <c r="V29" s="10">
        <f t="shared" si="31"/>
        <v>0</v>
      </c>
      <c r="W29" s="10">
        <v>1972</v>
      </c>
      <c r="X29" s="10">
        <f t="shared" si="32"/>
        <v>46</v>
      </c>
      <c r="Y29" s="10">
        <f t="shared" si="35"/>
        <v>0</v>
      </c>
      <c r="Z29" s="13">
        <f t="shared" si="33"/>
        <v>75</v>
      </c>
      <c r="AA29" s="36">
        <f t="shared" si="34"/>
        <v>707</v>
      </c>
      <c r="AB29" s="10"/>
    </row>
    <row r="30" spans="1:28" ht="18" customHeight="1">
      <c r="A30" s="10">
        <v>27</v>
      </c>
      <c r="B30" s="26" t="s">
        <v>55</v>
      </c>
      <c r="C30" s="26" t="s">
        <v>199</v>
      </c>
      <c r="D30" s="35" t="s">
        <v>56</v>
      </c>
      <c r="E30" s="35" t="s">
        <v>57</v>
      </c>
      <c r="F30" s="7" t="s">
        <v>3</v>
      </c>
      <c r="G30" s="8" t="str">
        <f t="shared" si="24"/>
        <v>ΟΚ</v>
      </c>
      <c r="H30" s="8"/>
      <c r="I30" s="19"/>
      <c r="J30" s="10">
        <f t="shared" si="25"/>
        <v>0</v>
      </c>
      <c r="K30" s="10">
        <v>84</v>
      </c>
      <c r="L30" s="10">
        <f t="shared" si="26"/>
        <v>588</v>
      </c>
      <c r="M30" s="11"/>
      <c r="N30" s="12">
        <f t="shared" si="27"/>
        <v>0</v>
      </c>
      <c r="O30" s="12"/>
      <c r="P30" s="12">
        <f t="shared" si="28"/>
        <v>0</v>
      </c>
      <c r="Q30" s="10"/>
      <c r="R30" s="10">
        <f t="shared" si="29"/>
        <v>0</v>
      </c>
      <c r="S30" s="10"/>
      <c r="T30" s="10">
        <f t="shared" si="30"/>
        <v>0</v>
      </c>
      <c r="U30" s="10">
        <v>1</v>
      </c>
      <c r="V30" s="10">
        <f t="shared" si="31"/>
        <v>20</v>
      </c>
      <c r="W30" s="10">
        <v>1968</v>
      </c>
      <c r="X30" s="10">
        <f t="shared" si="32"/>
        <v>50</v>
      </c>
      <c r="Y30" s="10">
        <f t="shared" si="35"/>
        <v>0</v>
      </c>
      <c r="Z30" s="13">
        <f t="shared" si="33"/>
        <v>75</v>
      </c>
      <c r="AA30" s="36">
        <f t="shared" si="34"/>
        <v>683</v>
      </c>
      <c r="AB30" s="10"/>
    </row>
    <row r="31" spans="1:28" ht="19.5" customHeight="1">
      <c r="A31" s="42">
        <v>28</v>
      </c>
      <c r="B31" s="26" t="s">
        <v>154</v>
      </c>
      <c r="C31" s="26" t="s">
        <v>239</v>
      </c>
      <c r="D31" s="35" t="s">
        <v>155</v>
      </c>
      <c r="E31" s="35" t="s">
        <v>156</v>
      </c>
      <c r="F31" s="7" t="s">
        <v>3</v>
      </c>
      <c r="G31" s="8" t="str">
        <f t="shared" si="24"/>
        <v>ΟΚ</v>
      </c>
      <c r="H31" s="8"/>
      <c r="I31" s="19"/>
      <c r="J31" s="10">
        <f t="shared" si="25"/>
        <v>0</v>
      </c>
      <c r="K31" s="10">
        <v>63</v>
      </c>
      <c r="L31" s="10">
        <f t="shared" si="26"/>
        <v>441</v>
      </c>
      <c r="M31" s="11"/>
      <c r="N31" s="12">
        <f t="shared" si="27"/>
        <v>0</v>
      </c>
      <c r="O31" s="12"/>
      <c r="P31" s="12">
        <f t="shared" si="28"/>
        <v>0</v>
      </c>
      <c r="Q31" s="10" t="s">
        <v>3</v>
      </c>
      <c r="R31" s="10">
        <f t="shared" si="29"/>
        <v>170</v>
      </c>
      <c r="S31" s="10"/>
      <c r="T31" s="10">
        <f t="shared" si="30"/>
        <v>0</v>
      </c>
      <c r="U31" s="10"/>
      <c r="V31" s="10">
        <f t="shared" si="31"/>
        <v>0</v>
      </c>
      <c r="W31" s="10">
        <v>1980</v>
      </c>
      <c r="X31" s="10">
        <f t="shared" si="32"/>
        <v>38</v>
      </c>
      <c r="Y31" s="10">
        <f t="shared" si="35"/>
        <v>50</v>
      </c>
      <c r="Z31" s="13">
        <f t="shared" si="33"/>
        <v>0</v>
      </c>
      <c r="AA31" s="36">
        <f t="shared" si="34"/>
        <v>661</v>
      </c>
      <c r="AB31" s="10"/>
    </row>
    <row r="32" spans="1:28" ht="18" customHeight="1">
      <c r="A32" s="10">
        <v>29</v>
      </c>
      <c r="B32" s="26" t="s">
        <v>175</v>
      </c>
      <c r="C32" s="26" t="s">
        <v>247</v>
      </c>
      <c r="D32" s="35" t="s">
        <v>176</v>
      </c>
      <c r="E32" s="35" t="s">
        <v>177</v>
      </c>
      <c r="F32" s="7" t="s">
        <v>3</v>
      </c>
      <c r="G32" s="8" t="str">
        <f t="shared" si="24"/>
        <v>ΟΚ</v>
      </c>
      <c r="H32" s="8"/>
      <c r="I32" s="19"/>
      <c r="J32" s="10">
        <f t="shared" si="25"/>
        <v>0</v>
      </c>
      <c r="K32" s="10"/>
      <c r="L32" s="10">
        <f t="shared" si="26"/>
        <v>0</v>
      </c>
      <c r="M32" s="11"/>
      <c r="N32" s="12">
        <f t="shared" si="27"/>
        <v>0</v>
      </c>
      <c r="O32" s="12">
        <v>3</v>
      </c>
      <c r="P32" s="12">
        <f t="shared" si="28"/>
        <v>360</v>
      </c>
      <c r="Q32" s="10"/>
      <c r="R32" s="10">
        <f t="shared" si="29"/>
        <v>0</v>
      </c>
      <c r="S32" s="10" t="s">
        <v>3</v>
      </c>
      <c r="T32" s="10">
        <f t="shared" si="30"/>
        <v>120</v>
      </c>
      <c r="U32" s="10">
        <v>5</v>
      </c>
      <c r="V32" s="10">
        <f t="shared" si="31"/>
        <v>100</v>
      </c>
      <c r="W32" s="10">
        <v>1985</v>
      </c>
      <c r="X32" s="10">
        <f t="shared" si="32"/>
        <v>33</v>
      </c>
      <c r="Y32" s="10">
        <f t="shared" si="35"/>
        <v>50</v>
      </c>
      <c r="Z32" s="13">
        <f t="shared" si="33"/>
        <v>0</v>
      </c>
      <c r="AA32" s="36">
        <f t="shared" si="34"/>
        <v>630</v>
      </c>
      <c r="AB32" s="10"/>
    </row>
    <row r="33" spans="1:28" ht="18" customHeight="1">
      <c r="A33" s="10">
        <v>30</v>
      </c>
      <c r="B33" s="26" t="s">
        <v>89</v>
      </c>
      <c r="C33" s="26" t="s">
        <v>211</v>
      </c>
      <c r="D33" s="35" t="s">
        <v>90</v>
      </c>
      <c r="E33" s="35" t="s">
        <v>91</v>
      </c>
      <c r="F33" s="7" t="s">
        <v>3</v>
      </c>
      <c r="G33" s="8" t="str">
        <f t="shared" si="24"/>
        <v>ΟΚ</v>
      </c>
      <c r="H33" s="8"/>
      <c r="I33" s="19"/>
      <c r="J33" s="10">
        <f t="shared" si="25"/>
        <v>0</v>
      </c>
      <c r="K33" s="10">
        <v>53</v>
      </c>
      <c r="L33" s="10">
        <f t="shared" si="26"/>
        <v>371</v>
      </c>
      <c r="M33" s="11"/>
      <c r="N33" s="12">
        <f t="shared" si="27"/>
        <v>0</v>
      </c>
      <c r="O33" s="12"/>
      <c r="P33" s="12">
        <f t="shared" si="28"/>
        <v>0</v>
      </c>
      <c r="Q33" s="10"/>
      <c r="R33" s="10">
        <f t="shared" si="29"/>
        <v>0</v>
      </c>
      <c r="S33" s="10" t="s">
        <v>3</v>
      </c>
      <c r="T33" s="10">
        <f t="shared" si="30"/>
        <v>120</v>
      </c>
      <c r="U33" s="10">
        <v>2</v>
      </c>
      <c r="V33" s="10">
        <f t="shared" si="31"/>
        <v>40</v>
      </c>
      <c r="W33" s="10">
        <v>1977</v>
      </c>
      <c r="X33" s="10">
        <f t="shared" si="32"/>
        <v>41</v>
      </c>
      <c r="Y33" s="10">
        <f t="shared" si="35"/>
        <v>0</v>
      </c>
      <c r="Z33" s="13">
        <f t="shared" si="33"/>
        <v>75</v>
      </c>
      <c r="AA33" s="36">
        <f t="shared" si="34"/>
        <v>606</v>
      </c>
      <c r="AB33" s="10"/>
    </row>
    <row r="34" spans="1:28" ht="18" customHeight="1">
      <c r="A34" s="10">
        <v>31</v>
      </c>
      <c r="B34" s="38" t="s">
        <v>258</v>
      </c>
      <c r="C34" s="43" t="s">
        <v>212</v>
      </c>
      <c r="D34" s="44" t="s">
        <v>92</v>
      </c>
      <c r="E34" s="44" t="s">
        <v>93</v>
      </c>
      <c r="F34" s="7" t="s">
        <v>3</v>
      </c>
      <c r="G34" s="8" t="str">
        <f t="shared" si="24"/>
        <v>ΟΚ</v>
      </c>
      <c r="H34" s="8"/>
      <c r="I34" s="19">
        <v>15</v>
      </c>
      <c r="J34" s="10">
        <f t="shared" si="25"/>
        <v>255</v>
      </c>
      <c r="K34" s="10">
        <v>35</v>
      </c>
      <c r="L34" s="10">
        <f t="shared" si="26"/>
        <v>245</v>
      </c>
      <c r="M34" s="11"/>
      <c r="N34" s="12">
        <f t="shared" si="27"/>
        <v>0</v>
      </c>
      <c r="O34" s="12"/>
      <c r="P34" s="12">
        <f t="shared" si="28"/>
        <v>0</v>
      </c>
      <c r="Q34" s="10"/>
      <c r="R34" s="10">
        <f t="shared" si="29"/>
        <v>0</v>
      </c>
      <c r="S34" s="10"/>
      <c r="T34" s="10">
        <f t="shared" si="30"/>
        <v>0</v>
      </c>
      <c r="U34" s="10">
        <v>1</v>
      </c>
      <c r="V34" s="10">
        <f t="shared" si="31"/>
        <v>20</v>
      </c>
      <c r="W34" s="10">
        <v>1984</v>
      </c>
      <c r="X34" s="10">
        <f t="shared" si="32"/>
        <v>34</v>
      </c>
      <c r="Y34" s="10">
        <f t="shared" si="35"/>
        <v>50</v>
      </c>
      <c r="Z34" s="13">
        <f t="shared" si="33"/>
        <v>0</v>
      </c>
      <c r="AA34" s="36">
        <f t="shared" si="34"/>
        <v>570</v>
      </c>
      <c r="AB34" s="45"/>
    </row>
    <row r="35" spans="1:28" s="52" customFormat="1" ht="22.5" customHeight="1">
      <c r="A35" s="42">
        <v>31</v>
      </c>
      <c r="B35" s="26" t="s">
        <v>109</v>
      </c>
      <c r="C35" s="26" t="s">
        <v>222</v>
      </c>
      <c r="D35" s="35" t="s">
        <v>110</v>
      </c>
      <c r="E35" s="35" t="s">
        <v>68</v>
      </c>
      <c r="F35" s="7" t="s">
        <v>3</v>
      </c>
      <c r="G35" s="8" t="str">
        <f t="shared" si="24"/>
        <v>ΟΚ</v>
      </c>
      <c r="H35" s="8"/>
      <c r="I35" s="19"/>
      <c r="J35" s="10">
        <f t="shared" si="25"/>
        <v>0</v>
      </c>
      <c r="K35" s="10">
        <v>10</v>
      </c>
      <c r="L35" s="10">
        <f t="shared" si="26"/>
        <v>70</v>
      </c>
      <c r="M35" s="11">
        <v>2</v>
      </c>
      <c r="N35" s="12">
        <f t="shared" si="27"/>
        <v>120</v>
      </c>
      <c r="O35" s="12"/>
      <c r="P35" s="12">
        <f t="shared" si="28"/>
        <v>0</v>
      </c>
      <c r="Q35" s="10" t="s">
        <v>3</v>
      </c>
      <c r="R35" s="10">
        <f t="shared" si="29"/>
        <v>170</v>
      </c>
      <c r="S35" s="10"/>
      <c r="T35" s="10">
        <f t="shared" si="30"/>
        <v>0</v>
      </c>
      <c r="U35" s="10">
        <v>8</v>
      </c>
      <c r="V35" s="10">
        <f t="shared" si="31"/>
        <v>160</v>
      </c>
      <c r="W35" s="10">
        <v>1984</v>
      </c>
      <c r="X35" s="10">
        <f t="shared" si="32"/>
        <v>34</v>
      </c>
      <c r="Y35" s="10">
        <f t="shared" si="35"/>
        <v>50</v>
      </c>
      <c r="Z35" s="13">
        <f t="shared" si="33"/>
        <v>0</v>
      </c>
      <c r="AA35" s="36">
        <f t="shared" si="34"/>
        <v>570</v>
      </c>
      <c r="AB35" s="10"/>
    </row>
    <row r="36" spans="1:28" ht="18" customHeight="1">
      <c r="A36" s="10">
        <v>33</v>
      </c>
      <c r="B36" s="26" t="s">
        <v>178</v>
      </c>
      <c r="C36" s="26" t="s">
        <v>249</v>
      </c>
      <c r="D36" s="35" t="s">
        <v>179</v>
      </c>
      <c r="E36" s="35" t="s">
        <v>68</v>
      </c>
      <c r="F36" s="7" t="s">
        <v>3</v>
      </c>
      <c r="G36" s="8" t="str">
        <f t="shared" si="24"/>
        <v>ΟΚ</v>
      </c>
      <c r="H36" s="8"/>
      <c r="I36" s="19"/>
      <c r="J36" s="10">
        <f t="shared" si="25"/>
        <v>0</v>
      </c>
      <c r="K36" s="10">
        <v>29</v>
      </c>
      <c r="L36" s="10">
        <f t="shared" si="26"/>
        <v>203</v>
      </c>
      <c r="M36" s="11">
        <v>1</v>
      </c>
      <c r="N36" s="12">
        <f t="shared" si="27"/>
        <v>60</v>
      </c>
      <c r="O36" s="12"/>
      <c r="P36" s="12">
        <f t="shared" si="28"/>
        <v>0</v>
      </c>
      <c r="Q36" s="10" t="s">
        <v>3</v>
      </c>
      <c r="R36" s="10">
        <f t="shared" si="29"/>
        <v>170</v>
      </c>
      <c r="S36" s="10"/>
      <c r="T36" s="10">
        <f t="shared" si="30"/>
        <v>0</v>
      </c>
      <c r="U36" s="10">
        <v>2</v>
      </c>
      <c r="V36" s="10">
        <f t="shared" si="31"/>
        <v>40</v>
      </c>
      <c r="W36" s="10">
        <v>1976</v>
      </c>
      <c r="X36" s="10">
        <f t="shared" si="32"/>
        <v>42</v>
      </c>
      <c r="Y36" s="10">
        <f t="shared" si="35"/>
        <v>0</v>
      </c>
      <c r="Z36" s="13">
        <f t="shared" si="33"/>
        <v>75</v>
      </c>
      <c r="AA36" s="36">
        <f t="shared" si="34"/>
        <v>548</v>
      </c>
      <c r="AB36" s="10"/>
    </row>
    <row r="37" spans="1:28" ht="18" customHeight="1">
      <c r="A37" s="10">
        <v>34</v>
      </c>
      <c r="B37" s="26" t="s">
        <v>43</v>
      </c>
      <c r="C37" s="26" t="s">
        <v>195</v>
      </c>
      <c r="D37" s="35" t="s">
        <v>44</v>
      </c>
      <c r="E37" s="35" t="s">
        <v>45</v>
      </c>
      <c r="F37" s="7" t="s">
        <v>3</v>
      </c>
      <c r="G37" s="8" t="str">
        <f t="shared" si="24"/>
        <v>ΟΚ</v>
      </c>
      <c r="H37" s="8"/>
      <c r="I37" s="19"/>
      <c r="J37" s="10">
        <f t="shared" si="25"/>
        <v>0</v>
      </c>
      <c r="K37" s="10">
        <v>32</v>
      </c>
      <c r="L37" s="10">
        <f t="shared" si="26"/>
        <v>224</v>
      </c>
      <c r="M37" s="11">
        <v>1</v>
      </c>
      <c r="N37" s="12">
        <f t="shared" si="27"/>
        <v>60</v>
      </c>
      <c r="O37" s="12"/>
      <c r="P37" s="12">
        <f t="shared" si="28"/>
        <v>0</v>
      </c>
      <c r="Q37" s="10"/>
      <c r="R37" s="10">
        <f t="shared" si="29"/>
        <v>0</v>
      </c>
      <c r="S37" s="10"/>
      <c r="T37" s="10">
        <f t="shared" si="30"/>
        <v>0</v>
      </c>
      <c r="U37" s="10">
        <v>8</v>
      </c>
      <c r="V37" s="10">
        <f t="shared" si="31"/>
        <v>160</v>
      </c>
      <c r="W37" s="10">
        <v>1973</v>
      </c>
      <c r="X37" s="10">
        <f t="shared" si="32"/>
        <v>45</v>
      </c>
      <c r="Y37" s="10">
        <f t="shared" si="35"/>
        <v>0</v>
      </c>
      <c r="Z37" s="13">
        <f t="shared" si="33"/>
        <v>75</v>
      </c>
      <c r="AA37" s="36">
        <f t="shared" si="34"/>
        <v>519</v>
      </c>
      <c r="AB37" s="10"/>
    </row>
    <row r="38" spans="1:28" ht="18" customHeight="1">
      <c r="A38" s="10">
        <v>35</v>
      </c>
      <c r="B38" s="26" t="s">
        <v>86</v>
      </c>
      <c r="C38" s="26" t="s">
        <v>210</v>
      </c>
      <c r="D38" s="35" t="s">
        <v>87</v>
      </c>
      <c r="E38" s="35" t="s">
        <v>88</v>
      </c>
      <c r="F38" s="7" t="s">
        <v>3</v>
      </c>
      <c r="G38" s="8" t="str">
        <f t="shared" si="24"/>
        <v>ΟΚ</v>
      </c>
      <c r="H38" s="8"/>
      <c r="I38" s="19">
        <v>5</v>
      </c>
      <c r="J38" s="10">
        <f t="shared" si="25"/>
        <v>85</v>
      </c>
      <c r="K38" s="10"/>
      <c r="L38" s="10">
        <f t="shared" si="26"/>
        <v>0</v>
      </c>
      <c r="M38" s="11">
        <v>2</v>
      </c>
      <c r="N38" s="12">
        <f t="shared" si="27"/>
        <v>120</v>
      </c>
      <c r="O38" s="12"/>
      <c r="P38" s="12">
        <f t="shared" si="28"/>
        <v>0</v>
      </c>
      <c r="Q38" s="10"/>
      <c r="R38" s="10">
        <f t="shared" si="29"/>
        <v>0</v>
      </c>
      <c r="S38" s="10" t="s">
        <v>3</v>
      </c>
      <c r="T38" s="10">
        <f t="shared" si="30"/>
        <v>120</v>
      </c>
      <c r="U38" s="10">
        <v>5</v>
      </c>
      <c r="V38" s="10">
        <f t="shared" si="31"/>
        <v>100</v>
      </c>
      <c r="W38" s="10">
        <v>1974</v>
      </c>
      <c r="X38" s="10">
        <f t="shared" si="32"/>
        <v>44</v>
      </c>
      <c r="Y38" s="10">
        <f t="shared" si="35"/>
        <v>0</v>
      </c>
      <c r="Z38" s="13">
        <f t="shared" si="33"/>
        <v>75</v>
      </c>
      <c r="AA38" s="36">
        <f t="shared" si="34"/>
        <v>500</v>
      </c>
      <c r="AB38" s="10"/>
    </row>
    <row r="39" spans="1:28" s="52" customFormat="1" ht="22.5" customHeight="1">
      <c r="A39" s="42">
        <v>36</v>
      </c>
      <c r="B39" s="26" t="s">
        <v>40</v>
      </c>
      <c r="C39" s="26" t="s">
        <v>194</v>
      </c>
      <c r="D39" s="35" t="s">
        <v>41</v>
      </c>
      <c r="E39" s="35" t="s">
        <v>42</v>
      </c>
      <c r="F39" s="7" t="s">
        <v>3</v>
      </c>
      <c r="G39" s="8" t="str">
        <f t="shared" si="24"/>
        <v>ΟΚ</v>
      </c>
      <c r="H39" s="8"/>
      <c r="I39" s="19"/>
      <c r="J39" s="10">
        <f t="shared" si="25"/>
        <v>0</v>
      </c>
      <c r="K39" s="10"/>
      <c r="L39" s="10">
        <f t="shared" si="26"/>
        <v>0</v>
      </c>
      <c r="M39" s="11">
        <v>2</v>
      </c>
      <c r="N39" s="12">
        <f t="shared" si="27"/>
        <v>120</v>
      </c>
      <c r="O39" s="12"/>
      <c r="P39" s="12">
        <f t="shared" si="28"/>
        <v>0</v>
      </c>
      <c r="Q39" s="10"/>
      <c r="R39" s="10">
        <f t="shared" si="29"/>
        <v>0</v>
      </c>
      <c r="S39" s="10" t="s">
        <v>3</v>
      </c>
      <c r="T39" s="10">
        <f t="shared" si="30"/>
        <v>120</v>
      </c>
      <c r="U39" s="10">
        <v>8</v>
      </c>
      <c r="V39" s="10">
        <f t="shared" si="31"/>
        <v>160</v>
      </c>
      <c r="W39" s="10">
        <v>1972</v>
      </c>
      <c r="X39" s="10">
        <f t="shared" si="32"/>
        <v>46</v>
      </c>
      <c r="Y39" s="10">
        <f t="shared" si="35"/>
        <v>0</v>
      </c>
      <c r="Z39" s="13">
        <f t="shared" si="33"/>
        <v>75</v>
      </c>
      <c r="AA39" s="36">
        <f t="shared" si="34"/>
        <v>475</v>
      </c>
      <c r="AB39" s="10"/>
    </row>
    <row r="40" spans="1:28" ht="18" customHeight="1">
      <c r="A40" s="10">
        <v>37</v>
      </c>
      <c r="B40" s="26" t="s">
        <v>116</v>
      </c>
      <c r="C40" s="26" t="s">
        <v>225</v>
      </c>
      <c r="D40" s="35" t="s">
        <v>117</v>
      </c>
      <c r="E40" s="35" t="s">
        <v>118</v>
      </c>
      <c r="F40" s="7" t="s">
        <v>3</v>
      </c>
      <c r="G40" s="8" t="str">
        <f t="shared" si="24"/>
        <v>ΟΚ</v>
      </c>
      <c r="H40" s="8"/>
      <c r="I40" s="19"/>
      <c r="J40" s="10">
        <f t="shared" si="25"/>
        <v>0</v>
      </c>
      <c r="K40" s="10"/>
      <c r="L40" s="10">
        <f t="shared" si="26"/>
        <v>0</v>
      </c>
      <c r="M40" s="11"/>
      <c r="N40" s="12">
        <f t="shared" si="27"/>
        <v>0</v>
      </c>
      <c r="O40" s="12">
        <v>3</v>
      </c>
      <c r="P40" s="12">
        <f t="shared" si="28"/>
        <v>360</v>
      </c>
      <c r="Q40" s="10"/>
      <c r="R40" s="10">
        <f t="shared" si="29"/>
        <v>0</v>
      </c>
      <c r="S40" s="10"/>
      <c r="T40" s="10">
        <f t="shared" si="30"/>
        <v>0</v>
      </c>
      <c r="U40" s="10">
        <v>3</v>
      </c>
      <c r="V40" s="10">
        <f t="shared" si="31"/>
        <v>60</v>
      </c>
      <c r="W40" s="10">
        <v>1984</v>
      </c>
      <c r="X40" s="10">
        <f t="shared" si="32"/>
        <v>34</v>
      </c>
      <c r="Y40" s="10">
        <f t="shared" si="35"/>
        <v>50</v>
      </c>
      <c r="Z40" s="13">
        <f t="shared" si="33"/>
        <v>0</v>
      </c>
      <c r="AA40" s="36">
        <f t="shared" si="34"/>
        <v>470</v>
      </c>
      <c r="AB40" s="10"/>
    </row>
    <row r="41" spans="1:28" ht="18" customHeight="1">
      <c r="A41" s="10">
        <v>38</v>
      </c>
      <c r="B41" s="26" t="s">
        <v>124</v>
      </c>
      <c r="C41" s="26" t="s">
        <v>228</v>
      </c>
      <c r="D41" s="35" t="s">
        <v>125</v>
      </c>
      <c r="E41" s="35" t="s">
        <v>91</v>
      </c>
      <c r="F41" s="7" t="s">
        <v>3</v>
      </c>
      <c r="G41" s="8" t="str">
        <f t="shared" si="24"/>
        <v>ΟΚ</v>
      </c>
      <c r="H41" s="8"/>
      <c r="I41" s="19"/>
      <c r="J41" s="10">
        <f t="shared" si="25"/>
        <v>0</v>
      </c>
      <c r="K41" s="10">
        <v>55</v>
      </c>
      <c r="L41" s="10">
        <f t="shared" si="26"/>
        <v>385</v>
      </c>
      <c r="M41" s="11"/>
      <c r="N41" s="12">
        <f t="shared" si="27"/>
        <v>0</v>
      </c>
      <c r="O41" s="12"/>
      <c r="P41" s="12">
        <f t="shared" si="28"/>
        <v>0</v>
      </c>
      <c r="Q41" s="10"/>
      <c r="R41" s="10">
        <f t="shared" si="29"/>
        <v>0</v>
      </c>
      <c r="S41" s="10"/>
      <c r="T41" s="10">
        <f t="shared" si="30"/>
        <v>0</v>
      </c>
      <c r="U41" s="10">
        <v>1</v>
      </c>
      <c r="V41" s="10">
        <f t="shared" si="31"/>
        <v>20</v>
      </c>
      <c r="W41" s="10">
        <v>1986</v>
      </c>
      <c r="X41" s="10">
        <f t="shared" si="32"/>
        <v>32</v>
      </c>
      <c r="Y41" s="10">
        <f t="shared" si="35"/>
        <v>50</v>
      </c>
      <c r="Z41" s="13">
        <f t="shared" si="33"/>
        <v>0</v>
      </c>
      <c r="AA41" s="36">
        <f t="shared" si="34"/>
        <v>455</v>
      </c>
      <c r="AB41" s="10"/>
    </row>
    <row r="42" spans="1:28" s="52" customFormat="1" ht="18" customHeight="1">
      <c r="A42" s="10">
        <v>38</v>
      </c>
      <c r="B42" s="26" t="s">
        <v>170</v>
      </c>
      <c r="C42" s="26" t="s">
        <v>245</v>
      </c>
      <c r="D42" s="35" t="s">
        <v>171</v>
      </c>
      <c r="E42" s="35" t="s">
        <v>88</v>
      </c>
      <c r="F42" s="7" t="s">
        <v>3</v>
      </c>
      <c r="G42" s="8" t="str">
        <f t="shared" si="24"/>
        <v>ΟΚ</v>
      </c>
      <c r="H42" s="8"/>
      <c r="I42" s="19"/>
      <c r="J42" s="10">
        <f t="shared" si="25"/>
        <v>0</v>
      </c>
      <c r="K42" s="10"/>
      <c r="L42" s="10">
        <f t="shared" si="26"/>
        <v>0</v>
      </c>
      <c r="M42" s="11"/>
      <c r="N42" s="12">
        <f t="shared" si="27"/>
        <v>0</v>
      </c>
      <c r="O42" s="12">
        <v>3</v>
      </c>
      <c r="P42" s="12">
        <f t="shared" si="28"/>
        <v>360</v>
      </c>
      <c r="Q42" s="10"/>
      <c r="R42" s="10">
        <f t="shared" si="29"/>
        <v>0</v>
      </c>
      <c r="S42" s="10"/>
      <c r="T42" s="10">
        <f t="shared" si="30"/>
        <v>0</v>
      </c>
      <c r="U42" s="10">
        <v>1</v>
      </c>
      <c r="V42" s="10">
        <f t="shared" si="31"/>
        <v>20</v>
      </c>
      <c r="W42" s="10">
        <v>1973</v>
      </c>
      <c r="X42" s="10">
        <f t="shared" si="32"/>
        <v>45</v>
      </c>
      <c r="Y42" s="10">
        <f t="shared" si="35"/>
        <v>0</v>
      </c>
      <c r="Z42" s="13">
        <f t="shared" si="33"/>
        <v>75</v>
      </c>
      <c r="AA42" s="36">
        <f t="shared" si="34"/>
        <v>455</v>
      </c>
      <c r="AB42" s="10"/>
    </row>
    <row r="43" spans="1:28" ht="21.75" customHeight="1">
      <c r="A43" s="42">
        <v>40</v>
      </c>
      <c r="B43" s="26" t="s">
        <v>131</v>
      </c>
      <c r="C43" s="26" t="s">
        <v>231</v>
      </c>
      <c r="D43" s="35" t="s">
        <v>132</v>
      </c>
      <c r="E43" s="35" t="s">
        <v>133</v>
      </c>
      <c r="F43" s="7" t="s">
        <v>3</v>
      </c>
      <c r="G43" s="8" t="str">
        <f t="shared" si="24"/>
        <v>ΟΚ</v>
      </c>
      <c r="H43" s="8"/>
      <c r="I43" s="19"/>
      <c r="J43" s="10">
        <f t="shared" si="25"/>
        <v>0</v>
      </c>
      <c r="K43" s="10"/>
      <c r="L43" s="10">
        <f t="shared" si="26"/>
        <v>0</v>
      </c>
      <c r="M43" s="11">
        <v>1</v>
      </c>
      <c r="N43" s="12">
        <f t="shared" si="27"/>
        <v>60</v>
      </c>
      <c r="O43" s="12"/>
      <c r="P43" s="12">
        <f t="shared" si="28"/>
        <v>0</v>
      </c>
      <c r="Q43" s="10" t="s">
        <v>3</v>
      </c>
      <c r="R43" s="10">
        <f t="shared" si="29"/>
        <v>170</v>
      </c>
      <c r="S43" s="10"/>
      <c r="T43" s="10">
        <f t="shared" si="30"/>
        <v>0</v>
      </c>
      <c r="U43" s="10">
        <v>7</v>
      </c>
      <c r="V43" s="10">
        <f t="shared" si="31"/>
        <v>140</v>
      </c>
      <c r="W43" s="10">
        <v>1974</v>
      </c>
      <c r="X43" s="10">
        <f t="shared" si="32"/>
        <v>44</v>
      </c>
      <c r="Y43" s="10">
        <f t="shared" si="35"/>
        <v>0</v>
      </c>
      <c r="Z43" s="13">
        <f t="shared" si="33"/>
        <v>75</v>
      </c>
      <c r="AA43" s="36">
        <f t="shared" si="34"/>
        <v>445</v>
      </c>
      <c r="AB43" s="10"/>
    </row>
    <row r="44" spans="1:28" ht="18" customHeight="1">
      <c r="A44" s="10">
        <v>41</v>
      </c>
      <c r="B44" s="26" t="s">
        <v>162</v>
      </c>
      <c r="C44" s="26" t="s">
        <v>242</v>
      </c>
      <c r="D44" s="35" t="s">
        <v>163</v>
      </c>
      <c r="E44" s="35" t="s">
        <v>164</v>
      </c>
      <c r="F44" s="7" t="s">
        <v>3</v>
      </c>
      <c r="G44" s="8" t="str">
        <f aca="true" t="shared" si="36" ref="G44:G65">IF(F44="ΝΑΙ","ΟΚ","ΑΠΟΡΡΙΠΤΕΤΑΙ")</f>
        <v>ΟΚ</v>
      </c>
      <c r="H44" s="8"/>
      <c r="I44" s="19"/>
      <c r="J44" s="10">
        <f aca="true" t="shared" si="37" ref="J44:J60">I44*17</f>
        <v>0</v>
      </c>
      <c r="K44" s="10">
        <v>39</v>
      </c>
      <c r="L44" s="10">
        <f aca="true" t="shared" si="38" ref="L44:L61">K44*7</f>
        <v>273</v>
      </c>
      <c r="M44" s="11"/>
      <c r="N44" s="12">
        <f aca="true" t="shared" si="39" ref="N44:N60">M44*60</f>
        <v>0</v>
      </c>
      <c r="O44" s="12"/>
      <c r="P44" s="12">
        <f aca="true" t="shared" si="40" ref="P44:P60">O44*120</f>
        <v>0</v>
      </c>
      <c r="Q44" s="10"/>
      <c r="R44" s="10">
        <f aca="true" t="shared" si="41" ref="R44:R60">IF(Q44="ΝΑΙ",170,0)</f>
        <v>0</v>
      </c>
      <c r="S44" s="10"/>
      <c r="T44" s="10">
        <f aca="true" t="shared" si="42" ref="T44:T60">IF(S44="ΝΑΙ",120,0)</f>
        <v>0</v>
      </c>
      <c r="U44" s="10">
        <v>5</v>
      </c>
      <c r="V44" s="10">
        <f aca="true" t="shared" si="43" ref="V44:V65">U44*20</f>
        <v>100</v>
      </c>
      <c r="W44" s="10">
        <v>1979</v>
      </c>
      <c r="X44" s="10">
        <f aca="true" t="shared" si="44" ref="X44:X65">2018-W44</f>
        <v>39</v>
      </c>
      <c r="Y44" s="10">
        <f t="shared" si="35"/>
        <v>50</v>
      </c>
      <c r="Z44" s="13">
        <f aca="true" t="shared" si="45" ref="Z44:Z65">IF(AND(X44&gt;=40,X44&lt;=100),75,0)</f>
        <v>0</v>
      </c>
      <c r="AA44" s="36">
        <f aca="true" t="shared" si="46" ref="AA44:AA65">J44+L44+N44+P44+R44+T44+V44+Y44+Z44</f>
        <v>423</v>
      </c>
      <c r="AB44" s="10"/>
    </row>
    <row r="45" spans="1:28" ht="18" customHeight="1">
      <c r="A45" s="10">
        <v>42</v>
      </c>
      <c r="B45" s="26" t="s">
        <v>97</v>
      </c>
      <c r="C45" s="26" t="s">
        <v>214</v>
      </c>
      <c r="D45" s="35" t="s">
        <v>98</v>
      </c>
      <c r="E45" s="35" t="s">
        <v>99</v>
      </c>
      <c r="F45" s="7" t="s">
        <v>3</v>
      </c>
      <c r="G45" s="8" t="str">
        <f t="shared" si="36"/>
        <v>ΟΚ</v>
      </c>
      <c r="H45" s="8"/>
      <c r="I45" s="19"/>
      <c r="J45" s="10">
        <f t="shared" si="37"/>
        <v>0</v>
      </c>
      <c r="K45" s="10">
        <v>5</v>
      </c>
      <c r="L45" s="10">
        <f t="shared" si="38"/>
        <v>35</v>
      </c>
      <c r="M45" s="11">
        <v>2</v>
      </c>
      <c r="N45" s="12">
        <f t="shared" si="39"/>
        <v>120</v>
      </c>
      <c r="O45" s="12"/>
      <c r="P45" s="12">
        <f t="shared" si="40"/>
        <v>0</v>
      </c>
      <c r="Q45" s="10" t="s">
        <v>3</v>
      </c>
      <c r="R45" s="10">
        <f t="shared" si="41"/>
        <v>170</v>
      </c>
      <c r="S45" s="10"/>
      <c r="T45" s="10">
        <f t="shared" si="42"/>
        <v>0</v>
      </c>
      <c r="U45" s="10"/>
      <c r="V45" s="10">
        <f t="shared" si="43"/>
        <v>0</v>
      </c>
      <c r="W45" s="10">
        <v>1972</v>
      </c>
      <c r="X45" s="10">
        <f t="shared" si="44"/>
        <v>46</v>
      </c>
      <c r="Y45" s="10">
        <f t="shared" si="35"/>
        <v>0</v>
      </c>
      <c r="Z45" s="13">
        <f t="shared" si="45"/>
        <v>75</v>
      </c>
      <c r="AA45" s="36">
        <f t="shared" si="46"/>
        <v>400</v>
      </c>
      <c r="AB45" s="10"/>
    </row>
    <row r="46" spans="1:28" ht="18" customHeight="1">
      <c r="A46" s="10">
        <v>43</v>
      </c>
      <c r="B46" s="43" t="s">
        <v>60</v>
      </c>
      <c r="C46" s="43" t="s">
        <v>201</v>
      </c>
      <c r="D46" s="44" t="s">
        <v>61</v>
      </c>
      <c r="E46" s="44" t="s">
        <v>62</v>
      </c>
      <c r="F46" s="47" t="s">
        <v>3</v>
      </c>
      <c r="G46" s="48" t="str">
        <f t="shared" si="36"/>
        <v>ΟΚ</v>
      </c>
      <c r="H46" s="48"/>
      <c r="I46" s="49"/>
      <c r="J46" s="42">
        <f t="shared" si="37"/>
        <v>0</v>
      </c>
      <c r="K46" s="42">
        <v>38</v>
      </c>
      <c r="L46" s="42">
        <f t="shared" si="38"/>
        <v>266</v>
      </c>
      <c r="M46" s="47">
        <v>1</v>
      </c>
      <c r="N46" s="42">
        <f t="shared" si="39"/>
        <v>60</v>
      </c>
      <c r="O46" s="42"/>
      <c r="P46" s="42">
        <f t="shared" si="40"/>
        <v>0</v>
      </c>
      <c r="Q46" s="42"/>
      <c r="R46" s="42">
        <f t="shared" si="41"/>
        <v>0</v>
      </c>
      <c r="S46" s="42"/>
      <c r="T46" s="42">
        <f t="shared" si="42"/>
        <v>0</v>
      </c>
      <c r="U46" s="42"/>
      <c r="V46" s="42">
        <f t="shared" si="43"/>
        <v>0</v>
      </c>
      <c r="W46" s="42">
        <v>1987</v>
      </c>
      <c r="X46" s="42">
        <f t="shared" si="44"/>
        <v>31</v>
      </c>
      <c r="Y46" s="42">
        <f t="shared" si="35"/>
        <v>50</v>
      </c>
      <c r="Z46" s="50">
        <f t="shared" si="45"/>
        <v>0</v>
      </c>
      <c r="AA46" s="51">
        <f t="shared" si="46"/>
        <v>376</v>
      </c>
      <c r="AB46" s="43"/>
    </row>
    <row r="47" spans="1:28" ht="18" customHeight="1">
      <c r="A47" s="42">
        <v>44</v>
      </c>
      <c r="B47" s="43" t="s">
        <v>66</v>
      </c>
      <c r="C47" s="43" t="s">
        <v>203</v>
      </c>
      <c r="D47" s="44" t="s">
        <v>67</v>
      </c>
      <c r="E47" s="44" t="s">
        <v>68</v>
      </c>
      <c r="F47" s="7" t="s">
        <v>3</v>
      </c>
      <c r="G47" s="8" t="str">
        <f t="shared" si="36"/>
        <v>ΟΚ</v>
      </c>
      <c r="H47" s="8"/>
      <c r="I47" s="19"/>
      <c r="J47" s="10">
        <f t="shared" si="37"/>
        <v>0</v>
      </c>
      <c r="K47" s="10">
        <v>5</v>
      </c>
      <c r="L47" s="10">
        <f t="shared" si="38"/>
        <v>35</v>
      </c>
      <c r="M47" s="11">
        <v>1</v>
      </c>
      <c r="N47" s="12">
        <f t="shared" si="39"/>
        <v>60</v>
      </c>
      <c r="O47" s="12"/>
      <c r="P47" s="12">
        <f t="shared" si="40"/>
        <v>0</v>
      </c>
      <c r="Q47" s="10" t="s">
        <v>3</v>
      </c>
      <c r="R47" s="10">
        <f t="shared" si="41"/>
        <v>170</v>
      </c>
      <c r="S47" s="10"/>
      <c r="T47" s="10">
        <f t="shared" si="42"/>
        <v>0</v>
      </c>
      <c r="U47" s="10">
        <v>2</v>
      </c>
      <c r="V47" s="10">
        <f t="shared" si="43"/>
        <v>40</v>
      </c>
      <c r="W47" s="10">
        <v>1985</v>
      </c>
      <c r="X47" s="10">
        <f t="shared" si="44"/>
        <v>33</v>
      </c>
      <c r="Y47" s="10">
        <f aca="true" t="shared" si="47" ref="Y47:Y65">IF(AND(X47&gt;24,X47&lt;40),50,0)</f>
        <v>50</v>
      </c>
      <c r="Z47" s="13">
        <f t="shared" si="45"/>
        <v>0</v>
      </c>
      <c r="AA47" s="36">
        <f t="shared" si="46"/>
        <v>355</v>
      </c>
      <c r="AB47" s="10"/>
    </row>
    <row r="48" spans="1:28" ht="18" customHeight="1">
      <c r="A48" s="10">
        <v>45</v>
      </c>
      <c r="B48" s="43" t="s">
        <v>69</v>
      </c>
      <c r="C48" s="43" t="s">
        <v>204</v>
      </c>
      <c r="D48" s="44" t="s">
        <v>70</v>
      </c>
      <c r="E48" s="44" t="s">
        <v>71</v>
      </c>
      <c r="F48" s="7" t="s">
        <v>3</v>
      </c>
      <c r="G48" s="8" t="str">
        <f t="shared" si="36"/>
        <v>ΟΚ</v>
      </c>
      <c r="H48" s="8"/>
      <c r="I48" s="19"/>
      <c r="J48" s="10">
        <f t="shared" si="37"/>
        <v>0</v>
      </c>
      <c r="K48" s="10"/>
      <c r="L48" s="10">
        <f t="shared" si="38"/>
        <v>0</v>
      </c>
      <c r="M48" s="11"/>
      <c r="N48" s="12">
        <f t="shared" si="39"/>
        <v>0</v>
      </c>
      <c r="O48" s="12"/>
      <c r="P48" s="12">
        <f t="shared" si="40"/>
        <v>0</v>
      </c>
      <c r="Q48" s="10" t="s">
        <v>3</v>
      </c>
      <c r="R48" s="10">
        <f t="shared" si="41"/>
        <v>170</v>
      </c>
      <c r="S48" s="10"/>
      <c r="T48" s="10">
        <f t="shared" si="42"/>
        <v>0</v>
      </c>
      <c r="U48" s="10">
        <v>5</v>
      </c>
      <c r="V48" s="10">
        <f t="shared" si="43"/>
        <v>100</v>
      </c>
      <c r="W48" s="10">
        <v>1974</v>
      </c>
      <c r="X48" s="10">
        <f t="shared" si="44"/>
        <v>44</v>
      </c>
      <c r="Y48" s="10">
        <f t="shared" si="47"/>
        <v>0</v>
      </c>
      <c r="Z48" s="13">
        <f t="shared" si="45"/>
        <v>75</v>
      </c>
      <c r="AA48" s="36">
        <f t="shared" si="46"/>
        <v>345</v>
      </c>
      <c r="AB48" s="10"/>
    </row>
    <row r="49" spans="1:28" ht="18" customHeight="1">
      <c r="A49" s="10">
        <v>46</v>
      </c>
      <c r="B49" s="26" t="s">
        <v>113</v>
      </c>
      <c r="C49" s="26" t="s">
        <v>224</v>
      </c>
      <c r="D49" s="35" t="s">
        <v>114</v>
      </c>
      <c r="E49" s="35" t="s">
        <v>115</v>
      </c>
      <c r="F49" s="7" t="s">
        <v>3</v>
      </c>
      <c r="G49" s="8" t="str">
        <f t="shared" si="36"/>
        <v>ΟΚ</v>
      </c>
      <c r="H49" s="8"/>
      <c r="I49" s="19"/>
      <c r="J49" s="10">
        <f t="shared" si="37"/>
        <v>0</v>
      </c>
      <c r="K49" s="10"/>
      <c r="L49" s="10">
        <f t="shared" si="38"/>
        <v>0</v>
      </c>
      <c r="M49" s="11"/>
      <c r="N49" s="12">
        <f t="shared" si="39"/>
        <v>0</v>
      </c>
      <c r="O49" s="12"/>
      <c r="P49" s="12">
        <f t="shared" si="40"/>
        <v>0</v>
      </c>
      <c r="Q49" s="10"/>
      <c r="R49" s="10">
        <f t="shared" si="41"/>
        <v>0</v>
      </c>
      <c r="S49" s="10" t="s">
        <v>3</v>
      </c>
      <c r="T49" s="10">
        <f t="shared" si="42"/>
        <v>120</v>
      </c>
      <c r="U49" s="10">
        <v>8</v>
      </c>
      <c r="V49" s="10">
        <f t="shared" si="43"/>
        <v>160</v>
      </c>
      <c r="W49" s="10">
        <v>1991</v>
      </c>
      <c r="X49" s="10">
        <f t="shared" si="44"/>
        <v>27</v>
      </c>
      <c r="Y49" s="10">
        <f t="shared" si="47"/>
        <v>50</v>
      </c>
      <c r="Z49" s="13">
        <f t="shared" si="45"/>
        <v>0</v>
      </c>
      <c r="AA49" s="36">
        <f t="shared" si="46"/>
        <v>330</v>
      </c>
      <c r="AB49" s="10"/>
    </row>
    <row r="50" spans="1:28" ht="18" customHeight="1">
      <c r="A50" s="10">
        <v>47</v>
      </c>
      <c r="B50" s="26" t="s">
        <v>183</v>
      </c>
      <c r="C50" s="26" t="s">
        <v>250</v>
      </c>
      <c r="D50" s="35" t="s">
        <v>184</v>
      </c>
      <c r="E50" s="35" t="s">
        <v>185</v>
      </c>
      <c r="F50" s="7" t="s">
        <v>3</v>
      </c>
      <c r="G50" s="8" t="str">
        <f t="shared" si="36"/>
        <v>ΟΚ</v>
      </c>
      <c r="H50" s="8"/>
      <c r="I50" s="19"/>
      <c r="J50" s="10">
        <f t="shared" si="37"/>
        <v>0</v>
      </c>
      <c r="K50" s="10"/>
      <c r="L50" s="10">
        <f t="shared" si="38"/>
        <v>0</v>
      </c>
      <c r="M50" s="11">
        <v>2</v>
      </c>
      <c r="N50" s="12">
        <f t="shared" si="39"/>
        <v>120</v>
      </c>
      <c r="O50" s="12"/>
      <c r="P50" s="12">
        <f t="shared" si="40"/>
        <v>0</v>
      </c>
      <c r="Q50" s="10"/>
      <c r="R50" s="10">
        <f t="shared" si="41"/>
        <v>0</v>
      </c>
      <c r="S50" s="10" t="s">
        <v>3</v>
      </c>
      <c r="T50" s="10">
        <f t="shared" si="42"/>
        <v>120</v>
      </c>
      <c r="U50" s="10"/>
      <c r="V50" s="10">
        <f t="shared" si="43"/>
        <v>0</v>
      </c>
      <c r="W50" s="10">
        <v>1975</v>
      </c>
      <c r="X50" s="10">
        <f t="shared" si="44"/>
        <v>43</v>
      </c>
      <c r="Y50" s="10">
        <f t="shared" si="47"/>
        <v>0</v>
      </c>
      <c r="Z50" s="13">
        <f t="shared" si="45"/>
        <v>75</v>
      </c>
      <c r="AA50" s="36">
        <f t="shared" si="46"/>
        <v>315</v>
      </c>
      <c r="AB50" s="10"/>
    </row>
    <row r="51" spans="1:28" ht="18" customHeight="1">
      <c r="A51" s="42">
        <v>48</v>
      </c>
      <c r="B51" s="26" t="s">
        <v>168</v>
      </c>
      <c r="C51" s="26" t="s">
        <v>244</v>
      </c>
      <c r="D51" s="35" t="s">
        <v>169</v>
      </c>
      <c r="E51" s="35" t="s">
        <v>54</v>
      </c>
      <c r="F51" s="7" t="s">
        <v>3</v>
      </c>
      <c r="G51" s="8" t="str">
        <f t="shared" si="36"/>
        <v>ΟΚ</v>
      </c>
      <c r="H51" s="8"/>
      <c r="I51" s="19"/>
      <c r="J51" s="10">
        <f t="shared" si="37"/>
        <v>0</v>
      </c>
      <c r="K51" s="10">
        <v>6</v>
      </c>
      <c r="L51" s="10">
        <f t="shared" si="38"/>
        <v>42</v>
      </c>
      <c r="M51" s="11"/>
      <c r="N51" s="12">
        <f t="shared" si="39"/>
        <v>0</v>
      </c>
      <c r="O51" s="12"/>
      <c r="P51" s="12">
        <f t="shared" si="40"/>
        <v>0</v>
      </c>
      <c r="Q51" s="10"/>
      <c r="R51" s="10">
        <f t="shared" si="41"/>
        <v>0</v>
      </c>
      <c r="S51" s="10"/>
      <c r="T51" s="10">
        <f t="shared" si="42"/>
        <v>0</v>
      </c>
      <c r="U51" s="10">
        <v>8</v>
      </c>
      <c r="V51" s="10">
        <f t="shared" si="43"/>
        <v>160</v>
      </c>
      <c r="W51" s="10">
        <v>1956</v>
      </c>
      <c r="X51" s="10">
        <f t="shared" si="44"/>
        <v>62</v>
      </c>
      <c r="Y51" s="10">
        <f t="shared" si="47"/>
        <v>0</v>
      </c>
      <c r="Z51" s="13">
        <f t="shared" si="45"/>
        <v>75</v>
      </c>
      <c r="AA51" s="36">
        <f t="shared" si="46"/>
        <v>277</v>
      </c>
      <c r="AB51" s="10"/>
    </row>
    <row r="52" spans="1:28" ht="18" customHeight="1">
      <c r="A52" s="10">
        <v>49</v>
      </c>
      <c r="B52" s="26" t="s">
        <v>58</v>
      </c>
      <c r="C52" s="26" t="s">
        <v>200</v>
      </c>
      <c r="D52" s="35" t="s">
        <v>59</v>
      </c>
      <c r="E52" s="35" t="s">
        <v>34</v>
      </c>
      <c r="F52" s="7" t="s">
        <v>3</v>
      </c>
      <c r="G52" s="8" t="str">
        <f t="shared" si="36"/>
        <v>ΟΚ</v>
      </c>
      <c r="H52" s="8"/>
      <c r="I52" s="19"/>
      <c r="J52" s="10">
        <f t="shared" si="37"/>
        <v>0</v>
      </c>
      <c r="K52" s="10"/>
      <c r="L52" s="10">
        <f t="shared" si="38"/>
        <v>0</v>
      </c>
      <c r="M52" s="11"/>
      <c r="N52" s="12">
        <f t="shared" si="39"/>
        <v>0</v>
      </c>
      <c r="O52" s="12"/>
      <c r="P52" s="12">
        <f t="shared" si="40"/>
        <v>0</v>
      </c>
      <c r="Q52" s="10"/>
      <c r="R52" s="10">
        <f t="shared" si="41"/>
        <v>0</v>
      </c>
      <c r="S52" s="10"/>
      <c r="T52" s="10">
        <f t="shared" si="42"/>
        <v>0</v>
      </c>
      <c r="U52" s="10">
        <v>8</v>
      </c>
      <c r="V52" s="10">
        <f t="shared" si="43"/>
        <v>160</v>
      </c>
      <c r="W52" s="10">
        <v>1960</v>
      </c>
      <c r="X52" s="10">
        <f t="shared" si="44"/>
        <v>58</v>
      </c>
      <c r="Y52" s="10">
        <f t="shared" si="47"/>
        <v>0</v>
      </c>
      <c r="Z52" s="13">
        <f t="shared" si="45"/>
        <v>75</v>
      </c>
      <c r="AA52" s="36">
        <f t="shared" si="46"/>
        <v>235</v>
      </c>
      <c r="AB52" s="10"/>
    </row>
    <row r="53" spans="1:28" ht="18" customHeight="1">
      <c r="A53" s="10">
        <v>49</v>
      </c>
      <c r="B53" s="26" t="s">
        <v>77</v>
      </c>
      <c r="C53" s="26" t="s">
        <v>207</v>
      </c>
      <c r="D53" s="35" t="s">
        <v>78</v>
      </c>
      <c r="E53" s="35" t="s">
        <v>79</v>
      </c>
      <c r="F53" s="7" t="s">
        <v>3</v>
      </c>
      <c r="G53" s="8" t="str">
        <f t="shared" si="36"/>
        <v>ΟΚ</v>
      </c>
      <c r="H53" s="8"/>
      <c r="I53" s="19"/>
      <c r="J53" s="10">
        <f t="shared" si="37"/>
        <v>0</v>
      </c>
      <c r="K53" s="10"/>
      <c r="L53" s="10">
        <f t="shared" si="38"/>
        <v>0</v>
      </c>
      <c r="M53" s="11"/>
      <c r="N53" s="12">
        <f t="shared" si="39"/>
        <v>0</v>
      </c>
      <c r="O53" s="12"/>
      <c r="P53" s="12">
        <f t="shared" si="40"/>
        <v>0</v>
      </c>
      <c r="Q53" s="10"/>
      <c r="R53" s="10">
        <f t="shared" si="41"/>
        <v>0</v>
      </c>
      <c r="S53" s="10"/>
      <c r="T53" s="10">
        <f t="shared" si="42"/>
        <v>0</v>
      </c>
      <c r="U53" s="10">
        <v>8</v>
      </c>
      <c r="V53" s="10">
        <f t="shared" si="43"/>
        <v>160</v>
      </c>
      <c r="W53" s="10">
        <v>1973</v>
      </c>
      <c r="X53" s="10">
        <f t="shared" si="44"/>
        <v>45</v>
      </c>
      <c r="Y53" s="10">
        <f t="shared" si="47"/>
        <v>0</v>
      </c>
      <c r="Z53" s="13">
        <f t="shared" si="45"/>
        <v>75</v>
      </c>
      <c r="AA53" s="36">
        <f t="shared" si="46"/>
        <v>235</v>
      </c>
      <c r="AB53" s="10"/>
    </row>
    <row r="54" spans="1:28" ht="18" customHeight="1">
      <c r="A54" s="10">
        <v>51</v>
      </c>
      <c r="B54" s="26" t="s">
        <v>122</v>
      </c>
      <c r="C54" s="26" t="s">
        <v>227</v>
      </c>
      <c r="D54" s="35" t="s">
        <v>123</v>
      </c>
      <c r="E54" s="35" t="s">
        <v>65</v>
      </c>
      <c r="F54" s="7" t="s">
        <v>3</v>
      </c>
      <c r="G54" s="8" t="str">
        <f t="shared" si="36"/>
        <v>ΟΚ</v>
      </c>
      <c r="H54" s="8"/>
      <c r="I54" s="19"/>
      <c r="J54" s="10">
        <f t="shared" si="37"/>
        <v>0</v>
      </c>
      <c r="K54" s="10"/>
      <c r="L54" s="10">
        <f t="shared" si="38"/>
        <v>0</v>
      </c>
      <c r="M54" s="11">
        <v>1</v>
      </c>
      <c r="N54" s="12">
        <f t="shared" si="39"/>
        <v>60</v>
      </c>
      <c r="O54" s="12"/>
      <c r="P54" s="12">
        <f t="shared" si="40"/>
        <v>0</v>
      </c>
      <c r="Q54" s="10"/>
      <c r="R54" s="10">
        <f t="shared" si="41"/>
        <v>0</v>
      </c>
      <c r="S54" s="10" t="s">
        <v>3</v>
      </c>
      <c r="T54" s="10">
        <f t="shared" si="42"/>
        <v>120</v>
      </c>
      <c r="U54" s="10"/>
      <c r="V54" s="10">
        <f t="shared" si="43"/>
        <v>0</v>
      </c>
      <c r="W54" s="10">
        <v>1987</v>
      </c>
      <c r="X54" s="10">
        <f t="shared" si="44"/>
        <v>31</v>
      </c>
      <c r="Y54" s="10">
        <f t="shared" si="47"/>
        <v>50</v>
      </c>
      <c r="Z54" s="13">
        <f t="shared" si="45"/>
        <v>0</v>
      </c>
      <c r="AA54" s="36">
        <f t="shared" si="46"/>
        <v>230</v>
      </c>
      <c r="AB54" s="10"/>
    </row>
    <row r="55" spans="1:28" ht="18" customHeight="1">
      <c r="A55" s="42">
        <v>52</v>
      </c>
      <c r="B55" s="26" t="s">
        <v>129</v>
      </c>
      <c r="C55" s="26" t="s">
        <v>230</v>
      </c>
      <c r="D55" s="35" t="s">
        <v>130</v>
      </c>
      <c r="E55" s="35" t="s">
        <v>99</v>
      </c>
      <c r="F55" s="7" t="s">
        <v>3</v>
      </c>
      <c r="G55" s="8" t="str">
        <f t="shared" si="36"/>
        <v>ΟΚ</v>
      </c>
      <c r="H55" s="8"/>
      <c r="I55" s="19"/>
      <c r="J55" s="10">
        <f t="shared" si="37"/>
        <v>0</v>
      </c>
      <c r="K55" s="10"/>
      <c r="L55" s="10">
        <f t="shared" si="38"/>
        <v>0</v>
      </c>
      <c r="M55" s="11"/>
      <c r="N55" s="12">
        <f t="shared" si="39"/>
        <v>0</v>
      </c>
      <c r="O55" s="12"/>
      <c r="P55" s="12">
        <f t="shared" si="40"/>
        <v>0</v>
      </c>
      <c r="Q55" s="10"/>
      <c r="R55" s="10">
        <f t="shared" si="41"/>
        <v>0</v>
      </c>
      <c r="S55" s="10"/>
      <c r="T55" s="10">
        <f t="shared" si="42"/>
        <v>0</v>
      </c>
      <c r="U55" s="10">
        <v>8</v>
      </c>
      <c r="V55" s="10">
        <f t="shared" si="43"/>
        <v>160</v>
      </c>
      <c r="W55" s="10">
        <v>1989</v>
      </c>
      <c r="X55" s="10">
        <f t="shared" si="44"/>
        <v>29</v>
      </c>
      <c r="Y55" s="10">
        <f t="shared" si="47"/>
        <v>50</v>
      </c>
      <c r="Z55" s="13">
        <f t="shared" si="45"/>
        <v>0</v>
      </c>
      <c r="AA55" s="36">
        <f t="shared" si="46"/>
        <v>210</v>
      </c>
      <c r="AB55" s="10"/>
    </row>
    <row r="56" spans="1:28" ht="18" customHeight="1">
      <c r="A56" s="10">
        <v>53</v>
      </c>
      <c r="B56" s="26" t="s">
        <v>157</v>
      </c>
      <c r="C56" s="26" t="s">
        <v>240</v>
      </c>
      <c r="D56" s="35" t="s">
        <v>158</v>
      </c>
      <c r="E56" s="35" t="s">
        <v>88</v>
      </c>
      <c r="F56" s="7" t="s">
        <v>3</v>
      </c>
      <c r="G56" s="8" t="str">
        <f t="shared" si="36"/>
        <v>ΟΚ</v>
      </c>
      <c r="H56" s="8"/>
      <c r="I56" s="19"/>
      <c r="J56" s="10">
        <f t="shared" si="37"/>
        <v>0</v>
      </c>
      <c r="K56" s="10"/>
      <c r="L56" s="10">
        <f t="shared" si="38"/>
        <v>0</v>
      </c>
      <c r="M56" s="11">
        <v>1</v>
      </c>
      <c r="N56" s="12">
        <f t="shared" si="39"/>
        <v>60</v>
      </c>
      <c r="O56" s="12"/>
      <c r="P56" s="12">
        <f t="shared" si="40"/>
        <v>0</v>
      </c>
      <c r="Q56" s="10"/>
      <c r="R56" s="10">
        <f t="shared" si="41"/>
        <v>0</v>
      </c>
      <c r="S56" s="10"/>
      <c r="T56" s="10">
        <f t="shared" si="42"/>
        <v>0</v>
      </c>
      <c r="U56" s="10">
        <v>5</v>
      </c>
      <c r="V56" s="10">
        <f t="shared" si="43"/>
        <v>100</v>
      </c>
      <c r="W56" s="10">
        <v>1984</v>
      </c>
      <c r="X56" s="10">
        <f t="shared" si="44"/>
        <v>34</v>
      </c>
      <c r="Y56" s="10">
        <f t="shared" si="47"/>
        <v>50</v>
      </c>
      <c r="Z56" s="13">
        <f t="shared" si="45"/>
        <v>0</v>
      </c>
      <c r="AA56" s="36">
        <f t="shared" si="46"/>
        <v>210</v>
      </c>
      <c r="AB56" s="10"/>
    </row>
    <row r="57" spans="1:28" ht="18" customHeight="1">
      <c r="A57" s="10">
        <v>53</v>
      </c>
      <c r="B57" s="26" t="s">
        <v>180</v>
      </c>
      <c r="C57" s="26" t="s">
        <v>248</v>
      </c>
      <c r="D57" s="35" t="s">
        <v>181</v>
      </c>
      <c r="E57" s="35" t="s">
        <v>182</v>
      </c>
      <c r="F57" s="7" t="s">
        <v>3</v>
      </c>
      <c r="G57" s="8" t="str">
        <f t="shared" si="36"/>
        <v>ΟΚ</v>
      </c>
      <c r="H57" s="8"/>
      <c r="I57" s="19"/>
      <c r="J57" s="10">
        <f t="shared" si="37"/>
        <v>0</v>
      </c>
      <c r="K57" s="10"/>
      <c r="L57" s="10">
        <f t="shared" si="38"/>
        <v>0</v>
      </c>
      <c r="M57" s="11"/>
      <c r="N57" s="12">
        <f t="shared" si="39"/>
        <v>0</v>
      </c>
      <c r="O57" s="12"/>
      <c r="P57" s="12">
        <f t="shared" si="40"/>
        <v>0</v>
      </c>
      <c r="Q57" s="10"/>
      <c r="R57" s="10">
        <f t="shared" si="41"/>
        <v>0</v>
      </c>
      <c r="S57" s="10"/>
      <c r="T57" s="10">
        <f t="shared" si="42"/>
        <v>0</v>
      </c>
      <c r="U57" s="10">
        <v>8</v>
      </c>
      <c r="V57" s="10">
        <f t="shared" si="43"/>
        <v>160</v>
      </c>
      <c r="W57" s="10">
        <v>1979</v>
      </c>
      <c r="X57" s="10">
        <f t="shared" si="44"/>
        <v>39</v>
      </c>
      <c r="Y57" s="10">
        <f t="shared" si="47"/>
        <v>50</v>
      </c>
      <c r="Z57" s="13">
        <f t="shared" si="45"/>
        <v>0</v>
      </c>
      <c r="AA57" s="36">
        <f t="shared" si="46"/>
        <v>210</v>
      </c>
      <c r="AB57" s="10"/>
    </row>
    <row r="58" spans="1:28" ht="18" customHeight="1">
      <c r="A58" s="10">
        <v>55</v>
      </c>
      <c r="B58" s="43" t="s">
        <v>126</v>
      </c>
      <c r="C58" s="43" t="s">
        <v>229</v>
      </c>
      <c r="D58" s="44" t="s">
        <v>125</v>
      </c>
      <c r="E58" s="44" t="s">
        <v>127</v>
      </c>
      <c r="F58" s="47" t="s">
        <v>3</v>
      </c>
      <c r="G58" s="48" t="str">
        <f t="shared" si="36"/>
        <v>ΟΚ</v>
      </c>
      <c r="H58" s="48"/>
      <c r="I58" s="49"/>
      <c r="J58" s="42">
        <f t="shared" si="37"/>
        <v>0</v>
      </c>
      <c r="K58" s="42"/>
      <c r="L58" s="42">
        <f t="shared" si="38"/>
        <v>0</v>
      </c>
      <c r="M58" s="47">
        <v>2</v>
      </c>
      <c r="N58" s="42">
        <f t="shared" si="39"/>
        <v>120</v>
      </c>
      <c r="O58" s="42"/>
      <c r="P58" s="42">
        <f t="shared" si="40"/>
        <v>0</v>
      </c>
      <c r="Q58" s="42"/>
      <c r="R58" s="42">
        <f t="shared" si="41"/>
        <v>0</v>
      </c>
      <c r="S58" s="42"/>
      <c r="T58" s="42">
        <f t="shared" si="42"/>
        <v>0</v>
      </c>
      <c r="U58" s="42"/>
      <c r="V58" s="42">
        <f t="shared" si="43"/>
        <v>0</v>
      </c>
      <c r="W58" s="42">
        <v>1977</v>
      </c>
      <c r="X58" s="42">
        <f t="shared" si="44"/>
        <v>41</v>
      </c>
      <c r="Y58" s="42">
        <f t="shared" si="47"/>
        <v>0</v>
      </c>
      <c r="Z58" s="50">
        <f t="shared" si="45"/>
        <v>75</v>
      </c>
      <c r="AA58" s="51">
        <f t="shared" si="46"/>
        <v>195</v>
      </c>
      <c r="AB58" s="42"/>
    </row>
    <row r="59" spans="1:28" ht="18" customHeight="1">
      <c r="A59" s="42">
        <v>55</v>
      </c>
      <c r="B59" s="26" t="s">
        <v>172</v>
      </c>
      <c r="C59" s="26" t="s">
        <v>246</v>
      </c>
      <c r="D59" s="35" t="s">
        <v>173</v>
      </c>
      <c r="E59" s="35" t="s">
        <v>174</v>
      </c>
      <c r="F59" s="7" t="s">
        <v>3</v>
      </c>
      <c r="G59" s="8" t="str">
        <f t="shared" si="36"/>
        <v>ΟΚ</v>
      </c>
      <c r="H59" s="8"/>
      <c r="I59" s="19"/>
      <c r="J59" s="10">
        <f t="shared" si="37"/>
        <v>0</v>
      </c>
      <c r="K59" s="10"/>
      <c r="L59" s="10">
        <f t="shared" si="38"/>
        <v>0</v>
      </c>
      <c r="M59" s="11">
        <v>2</v>
      </c>
      <c r="N59" s="12">
        <f t="shared" si="39"/>
        <v>120</v>
      </c>
      <c r="O59" s="12"/>
      <c r="P59" s="12">
        <f t="shared" si="40"/>
        <v>0</v>
      </c>
      <c r="Q59" s="10"/>
      <c r="R59" s="10">
        <f t="shared" si="41"/>
        <v>0</v>
      </c>
      <c r="S59" s="10"/>
      <c r="T59" s="10">
        <f t="shared" si="42"/>
        <v>0</v>
      </c>
      <c r="U59" s="10"/>
      <c r="V59" s="10">
        <f t="shared" si="43"/>
        <v>0</v>
      </c>
      <c r="W59" s="10">
        <v>1963</v>
      </c>
      <c r="X59" s="10">
        <f t="shared" si="44"/>
        <v>55</v>
      </c>
      <c r="Y59" s="10">
        <f t="shared" si="47"/>
        <v>0</v>
      </c>
      <c r="Z59" s="13">
        <f t="shared" si="45"/>
        <v>75</v>
      </c>
      <c r="AA59" s="36">
        <f t="shared" si="46"/>
        <v>195</v>
      </c>
      <c r="AB59" s="10"/>
    </row>
    <row r="60" spans="1:28" ht="18" customHeight="1">
      <c r="A60" s="10">
        <v>57</v>
      </c>
      <c r="B60" s="26" t="s">
        <v>145</v>
      </c>
      <c r="C60" s="26" t="s">
        <v>236</v>
      </c>
      <c r="D60" s="35" t="s">
        <v>146</v>
      </c>
      <c r="E60" s="35" t="s">
        <v>147</v>
      </c>
      <c r="F60" s="7" t="s">
        <v>3</v>
      </c>
      <c r="G60" s="8" t="str">
        <f t="shared" si="36"/>
        <v>ΟΚ</v>
      </c>
      <c r="H60" s="8"/>
      <c r="I60" s="19"/>
      <c r="J60" s="10">
        <f t="shared" si="37"/>
        <v>0</v>
      </c>
      <c r="K60" s="10"/>
      <c r="L60" s="10">
        <f t="shared" si="38"/>
        <v>0</v>
      </c>
      <c r="M60" s="11"/>
      <c r="N60" s="12">
        <f t="shared" si="39"/>
        <v>0</v>
      </c>
      <c r="O60" s="12"/>
      <c r="P60" s="12">
        <f t="shared" si="40"/>
        <v>0</v>
      </c>
      <c r="Q60" s="10"/>
      <c r="R60" s="10">
        <f t="shared" si="41"/>
        <v>0</v>
      </c>
      <c r="S60" s="10"/>
      <c r="T60" s="10">
        <f t="shared" si="42"/>
        <v>0</v>
      </c>
      <c r="U60" s="10">
        <v>3</v>
      </c>
      <c r="V60" s="10">
        <f t="shared" si="43"/>
        <v>60</v>
      </c>
      <c r="W60" s="10">
        <v>1977</v>
      </c>
      <c r="X60" s="10">
        <f t="shared" si="44"/>
        <v>41</v>
      </c>
      <c r="Y60" s="10">
        <f t="shared" si="47"/>
        <v>0</v>
      </c>
      <c r="Z60" s="13">
        <f t="shared" si="45"/>
        <v>75</v>
      </c>
      <c r="AA60" s="36">
        <f t="shared" si="46"/>
        <v>135</v>
      </c>
      <c r="AB60" s="10"/>
    </row>
    <row r="61" spans="1:28" ht="18" customHeight="1">
      <c r="A61" s="10">
        <v>58</v>
      </c>
      <c r="B61" s="26" t="s">
        <v>218</v>
      </c>
      <c r="C61" s="26" t="s">
        <v>219</v>
      </c>
      <c r="D61" s="35" t="s">
        <v>220</v>
      </c>
      <c r="E61" s="35" t="s">
        <v>221</v>
      </c>
      <c r="F61" s="7" t="s">
        <v>3</v>
      </c>
      <c r="G61" s="8" t="str">
        <f t="shared" si="36"/>
        <v>ΟΚ</v>
      </c>
      <c r="H61" s="8"/>
      <c r="I61" s="19"/>
      <c r="J61" s="10"/>
      <c r="K61" s="10">
        <v>5</v>
      </c>
      <c r="L61" s="10">
        <f t="shared" si="38"/>
        <v>35</v>
      </c>
      <c r="M61" s="11">
        <v>1</v>
      </c>
      <c r="N61" s="12"/>
      <c r="O61" s="12"/>
      <c r="P61" s="12"/>
      <c r="Q61" s="10" t="s">
        <v>3</v>
      </c>
      <c r="R61" s="10"/>
      <c r="S61" s="10"/>
      <c r="T61" s="10"/>
      <c r="U61" s="10">
        <v>1</v>
      </c>
      <c r="V61" s="10">
        <f t="shared" si="43"/>
        <v>20</v>
      </c>
      <c r="W61" s="10">
        <v>1968</v>
      </c>
      <c r="X61" s="10">
        <f t="shared" si="44"/>
        <v>50</v>
      </c>
      <c r="Y61" s="10">
        <f t="shared" si="47"/>
        <v>0</v>
      </c>
      <c r="Z61" s="13">
        <f t="shared" si="45"/>
        <v>75</v>
      </c>
      <c r="AA61" s="36">
        <f t="shared" si="46"/>
        <v>130</v>
      </c>
      <c r="AB61" s="10"/>
    </row>
    <row r="62" spans="1:28" ht="18" customHeight="1">
      <c r="A62" s="10">
        <v>58</v>
      </c>
      <c r="B62" s="26" t="s">
        <v>251</v>
      </c>
      <c r="C62" s="26" t="s">
        <v>252</v>
      </c>
      <c r="D62" s="35" t="s">
        <v>253</v>
      </c>
      <c r="E62" s="35" t="s">
        <v>254</v>
      </c>
      <c r="F62" s="7" t="s">
        <v>3</v>
      </c>
      <c r="G62" s="8" t="str">
        <f t="shared" si="36"/>
        <v>ΟΚ</v>
      </c>
      <c r="H62" s="8"/>
      <c r="I62" s="19"/>
      <c r="J62" s="10"/>
      <c r="K62" s="10"/>
      <c r="L62" s="10"/>
      <c r="M62" s="11"/>
      <c r="N62" s="12"/>
      <c r="O62" s="12"/>
      <c r="P62" s="12"/>
      <c r="Q62" s="10" t="s">
        <v>3</v>
      </c>
      <c r="R62" s="10"/>
      <c r="S62" s="10"/>
      <c r="T62" s="10"/>
      <c r="U62" s="10">
        <v>4</v>
      </c>
      <c r="V62" s="10">
        <f t="shared" si="43"/>
        <v>80</v>
      </c>
      <c r="W62" s="10">
        <v>1985</v>
      </c>
      <c r="X62" s="10">
        <f t="shared" si="44"/>
        <v>33</v>
      </c>
      <c r="Y62" s="10">
        <f t="shared" si="47"/>
        <v>50</v>
      </c>
      <c r="Z62" s="13">
        <f t="shared" si="45"/>
        <v>0</v>
      </c>
      <c r="AA62" s="36">
        <f t="shared" si="46"/>
        <v>130</v>
      </c>
      <c r="AB62" s="10"/>
    </row>
    <row r="63" spans="1:28" ht="18" customHeight="1">
      <c r="A63" s="42">
        <v>60</v>
      </c>
      <c r="B63" s="26" t="s">
        <v>103</v>
      </c>
      <c r="C63" s="26" t="s">
        <v>216</v>
      </c>
      <c r="D63" s="35" t="s">
        <v>104</v>
      </c>
      <c r="E63" s="35" t="s">
        <v>105</v>
      </c>
      <c r="F63" s="7" t="s">
        <v>3</v>
      </c>
      <c r="G63" s="8" t="str">
        <f t="shared" si="36"/>
        <v>ΟΚ</v>
      </c>
      <c r="H63" s="8"/>
      <c r="I63" s="19"/>
      <c r="J63" s="10">
        <f>I63*17</f>
        <v>0</v>
      </c>
      <c r="K63" s="10"/>
      <c r="L63" s="10">
        <f>K63*7</f>
        <v>0</v>
      </c>
      <c r="M63" s="11"/>
      <c r="N63" s="12">
        <f>M63*60</f>
        <v>0</v>
      </c>
      <c r="O63" s="12"/>
      <c r="P63" s="12">
        <f>O63*120</f>
        <v>0</v>
      </c>
      <c r="Q63" s="10"/>
      <c r="R63" s="10">
        <f>IF(Q63="ΝΑΙ",170,0)</f>
        <v>0</v>
      </c>
      <c r="S63" s="10" t="s">
        <v>3</v>
      </c>
      <c r="T63" s="10">
        <f>IF(S63="ΝΑΙ",120,0)</f>
        <v>120</v>
      </c>
      <c r="U63" s="10"/>
      <c r="V63" s="10">
        <f t="shared" si="43"/>
        <v>0</v>
      </c>
      <c r="W63" s="10"/>
      <c r="X63" s="10">
        <f t="shared" si="44"/>
        <v>2018</v>
      </c>
      <c r="Y63" s="10">
        <f t="shared" si="47"/>
        <v>0</v>
      </c>
      <c r="Z63" s="13">
        <f t="shared" si="45"/>
        <v>0</v>
      </c>
      <c r="AA63" s="36">
        <f t="shared" si="46"/>
        <v>120</v>
      </c>
      <c r="AB63" s="10"/>
    </row>
    <row r="64" spans="1:28" ht="18" customHeight="1">
      <c r="A64" s="10">
        <v>61</v>
      </c>
      <c r="B64" s="43" t="s">
        <v>46</v>
      </c>
      <c r="C64" s="43" t="s">
        <v>196</v>
      </c>
      <c r="D64" s="44" t="s">
        <v>47</v>
      </c>
      <c r="E64" s="44" t="s">
        <v>48</v>
      </c>
      <c r="F64" s="7" t="s">
        <v>3</v>
      </c>
      <c r="G64" s="8" t="str">
        <f t="shared" si="36"/>
        <v>ΟΚ</v>
      </c>
      <c r="H64" s="8"/>
      <c r="I64" s="19"/>
      <c r="J64" s="10">
        <f>I64*17</f>
        <v>0</v>
      </c>
      <c r="K64" s="10"/>
      <c r="L64" s="10">
        <f>K64*7</f>
        <v>0</v>
      </c>
      <c r="M64" s="11"/>
      <c r="N64" s="12">
        <f>M64*60</f>
        <v>0</v>
      </c>
      <c r="O64" s="12"/>
      <c r="P64" s="12">
        <f>O64*120</f>
        <v>0</v>
      </c>
      <c r="Q64" s="10"/>
      <c r="R64" s="10">
        <f>IF(Q64="ΝΑΙ",170,0)</f>
        <v>0</v>
      </c>
      <c r="S64" s="10"/>
      <c r="T64" s="10">
        <f>IF(S64="ΝΑΙ",120,0)</f>
        <v>0</v>
      </c>
      <c r="U64" s="10">
        <v>3</v>
      </c>
      <c r="V64" s="10">
        <f t="shared" si="43"/>
        <v>60</v>
      </c>
      <c r="W64" s="10">
        <v>1989</v>
      </c>
      <c r="X64" s="10">
        <f t="shared" si="44"/>
        <v>29</v>
      </c>
      <c r="Y64" s="10">
        <f t="shared" si="47"/>
        <v>50</v>
      </c>
      <c r="Z64" s="13">
        <f t="shared" si="45"/>
        <v>0</v>
      </c>
      <c r="AA64" s="36">
        <f t="shared" si="46"/>
        <v>110</v>
      </c>
      <c r="AB64" s="10"/>
    </row>
    <row r="65" spans="1:28" ht="18" customHeight="1">
      <c r="A65" s="10">
        <v>61</v>
      </c>
      <c r="B65" s="43" t="s">
        <v>119</v>
      </c>
      <c r="C65" s="43" t="s">
        <v>226</v>
      </c>
      <c r="D65" s="44" t="s">
        <v>120</v>
      </c>
      <c r="E65" s="44" t="s">
        <v>121</v>
      </c>
      <c r="F65" s="47" t="s">
        <v>3</v>
      </c>
      <c r="G65" s="48" t="str">
        <f t="shared" si="36"/>
        <v>ΟΚ</v>
      </c>
      <c r="H65" s="48"/>
      <c r="I65" s="49"/>
      <c r="J65" s="42">
        <f>I65*17</f>
        <v>0</v>
      </c>
      <c r="K65" s="42">
        <v>5</v>
      </c>
      <c r="L65" s="42">
        <f>K65*7</f>
        <v>35</v>
      </c>
      <c r="M65" s="47"/>
      <c r="N65" s="42">
        <f>M65*60</f>
        <v>0</v>
      </c>
      <c r="O65" s="42"/>
      <c r="P65" s="42">
        <f>O65*120</f>
        <v>0</v>
      </c>
      <c r="Q65" s="42"/>
      <c r="R65" s="42">
        <f>IF(Q65="ΝΑΙ",170,0)</f>
        <v>0</v>
      </c>
      <c r="S65" s="42"/>
      <c r="T65" s="42">
        <f>IF(S65="ΝΑΙ",120,0)</f>
        <v>0</v>
      </c>
      <c r="U65" s="42"/>
      <c r="V65" s="42">
        <f t="shared" si="43"/>
        <v>0</v>
      </c>
      <c r="W65" s="42">
        <v>1965</v>
      </c>
      <c r="X65" s="42">
        <f t="shared" si="44"/>
        <v>53</v>
      </c>
      <c r="Y65" s="42">
        <f t="shared" si="47"/>
        <v>0</v>
      </c>
      <c r="Z65" s="50">
        <f t="shared" si="45"/>
        <v>75</v>
      </c>
      <c r="AA65" s="51">
        <f t="shared" si="46"/>
        <v>110</v>
      </c>
      <c r="AB65" s="43"/>
    </row>
  </sheetData>
  <sheetProtection algorithmName="SHA-512" hashValue="Pic5sjFCKWGtNmErMdzvmUCY8uiAWiFlctv6yNZDxmm5xwkEDD+/Z6PkIX/IwkHHdtq5Akwvv0B+1UooOncMPQ==" saltValue="2zZqpmx45tjUdbGnM5/Wng==" spinCount="100000" sheet="1" objects="1" scenarios="1"/>
  <mergeCells count="4">
    <mergeCell ref="AA2:AA3"/>
    <mergeCell ref="A2:E2"/>
    <mergeCell ref="A1:E1"/>
    <mergeCell ref="I2:Z2"/>
  </mergeCells>
  <dataValidations count="6">
    <dataValidation type="whole" allowBlank="1" showInputMessage="1" showErrorMessage="1" errorTitle="ΠΡΟΣΟΧΗ!" error="ΑΠΟ 1 ΕΩΣ 24 ΜΗΝΕΣ" sqref="I4:I65">
      <formula1>1</formula1>
      <formula2>24</formula2>
    </dataValidation>
    <dataValidation type="whole" operator="greaterThan" allowBlank="1" showInputMessage="1" showErrorMessage="1" sqref="O4:O65">
      <formula1>2</formula1>
    </dataValidation>
    <dataValidation type="whole" operator="lessThanOrEqual" allowBlank="1" showInputMessage="1" showErrorMessage="1" sqref="M4:M65">
      <formula1>2</formula1>
    </dataValidation>
    <dataValidation type="whole" allowBlank="1" showInputMessage="1" showErrorMessage="1" errorTitle="ΠΡΟΣΟΧΗ!" error="ΑΠΟ 1 ΕΩΣ 84 ΜΗΝΕΣ" sqref="K4:K65">
      <formula1>1</formula1>
      <formula2>84</formula2>
    </dataValidation>
    <dataValidation type="list" allowBlank="1" showInputMessage="1" showErrorMessage="1" sqref="F4:F65 Q4:Q65 S4:S65 H4:H65">
      <formula1>$AK$12:$AK$13</formula1>
    </dataValidation>
    <dataValidation type="whole" allowBlank="1" showInputMessage="1" showErrorMessage="1" error="ΕΩΣ 48 ΜΗΝΕΣ" sqref="U4:U65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5"/>
  <sheetViews>
    <sheetView workbookViewId="0" topLeftCell="A24">
      <pane xSplit="5" topLeftCell="F1" activePane="topRight" state="frozen"/>
      <selection pane="topRight" activeCell="E44" sqref="A1:AB65"/>
    </sheetView>
  </sheetViews>
  <sheetFormatPr defaultColWidth="9.140625" defaultRowHeight="15"/>
  <cols>
    <col min="1" max="1" width="4.8515625" style="1" customWidth="1"/>
    <col min="2" max="2" width="17.57421875" style="6" customWidth="1"/>
    <col min="3" max="3" width="17.57421875" style="1" customWidth="1"/>
    <col min="4" max="4" width="22.421875" style="1" customWidth="1"/>
    <col min="5" max="5" width="24.28125" style="1" customWidth="1"/>
    <col min="6" max="6" width="13.00390625" style="1" customWidth="1"/>
    <col min="7" max="7" width="15.00390625" style="1" customWidth="1"/>
    <col min="8" max="8" width="14.00390625" style="1" customWidth="1"/>
    <col min="9" max="9" width="17.28125" style="1" customWidth="1"/>
    <col min="10" max="10" width="7.8515625" style="1" customWidth="1"/>
    <col min="11" max="11" width="13.421875" style="1" hidden="1" customWidth="1"/>
    <col min="12" max="12" width="7.421875" style="1" hidden="1" customWidth="1"/>
    <col min="13" max="13" width="10.8515625" style="3" customWidth="1"/>
    <col min="14" max="14" width="7.421875" style="3" customWidth="1"/>
    <col min="15" max="15" width="12.57421875" style="3" customWidth="1"/>
    <col min="16" max="16" width="7.421875" style="3" customWidth="1"/>
    <col min="17" max="17" width="13.00390625" style="1" customWidth="1"/>
    <col min="18" max="18" width="7.28125" style="1" customWidth="1"/>
    <col min="19" max="19" width="12.57421875" style="1" customWidth="1"/>
    <col min="20" max="20" width="7.28125" style="1" customWidth="1"/>
    <col min="21" max="21" width="9.7109375" style="1" customWidth="1"/>
    <col min="22" max="22" width="7.28125" style="1" customWidth="1"/>
    <col min="23" max="23" width="12.8515625" style="1" customWidth="1"/>
    <col min="24" max="24" width="11.421875" style="1" customWidth="1"/>
    <col min="25" max="25" width="8.7109375" style="1" customWidth="1"/>
    <col min="26" max="26" width="8.57421875" style="1" customWidth="1"/>
    <col min="27" max="27" width="9.57421875" style="1" customWidth="1"/>
    <col min="28" max="28" width="22.00390625" style="1" customWidth="1"/>
    <col min="29" max="36" width="9.140625" style="1" customWidth="1"/>
    <col min="37" max="37" width="9.140625" style="1" hidden="1" customWidth="1"/>
    <col min="38" max="16384" width="9.140625" style="1" customWidth="1"/>
  </cols>
  <sheetData>
    <row r="1" spans="1:28" ht="63.75" customHeight="1">
      <c r="A1" s="58" t="s">
        <v>312</v>
      </c>
      <c r="B1" s="59"/>
      <c r="C1" s="59"/>
      <c r="D1" s="59"/>
      <c r="E1" s="59"/>
      <c r="F1" s="7"/>
      <c r="G1" s="8"/>
      <c r="H1" s="8"/>
      <c r="I1" s="9"/>
      <c r="J1" s="10"/>
      <c r="K1" s="10"/>
      <c r="L1" s="10"/>
      <c r="M1" s="11"/>
      <c r="N1" s="12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3"/>
      <c r="AA1" s="14"/>
      <c r="AB1" s="10"/>
    </row>
    <row r="2" spans="1:28" s="4" customFormat="1" ht="31.5" customHeight="1">
      <c r="A2" s="60" t="s">
        <v>4</v>
      </c>
      <c r="B2" s="61"/>
      <c r="C2" s="61"/>
      <c r="D2" s="61"/>
      <c r="E2" s="61"/>
      <c r="F2" s="22" t="s">
        <v>0</v>
      </c>
      <c r="G2" s="23"/>
      <c r="H2" s="23"/>
      <c r="I2" s="62" t="s">
        <v>10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3"/>
      <c r="AA2" s="64" t="s">
        <v>7</v>
      </c>
      <c r="AB2" s="24"/>
    </row>
    <row r="3" spans="1:28" s="2" customFormat="1" ht="94.5" customHeight="1">
      <c r="A3" s="26" t="s">
        <v>1</v>
      </c>
      <c r="B3" s="38" t="s">
        <v>20</v>
      </c>
      <c r="C3" s="27" t="s">
        <v>187</v>
      </c>
      <c r="D3" s="27" t="s">
        <v>5</v>
      </c>
      <c r="E3" s="27" t="s">
        <v>6</v>
      </c>
      <c r="F3" s="28" t="s">
        <v>11</v>
      </c>
      <c r="G3" s="29"/>
      <c r="H3" s="30" t="s">
        <v>8</v>
      </c>
      <c r="I3" s="28" t="s">
        <v>12</v>
      </c>
      <c r="J3" s="26" t="s">
        <v>2</v>
      </c>
      <c r="K3" s="26" t="s">
        <v>298</v>
      </c>
      <c r="L3" s="27" t="s">
        <v>2</v>
      </c>
      <c r="M3" s="31" t="s">
        <v>13</v>
      </c>
      <c r="N3" s="32" t="s">
        <v>2</v>
      </c>
      <c r="O3" s="31" t="s">
        <v>14</v>
      </c>
      <c r="P3" s="31" t="s">
        <v>2</v>
      </c>
      <c r="Q3" s="26" t="s">
        <v>15</v>
      </c>
      <c r="R3" s="26" t="s">
        <v>2</v>
      </c>
      <c r="S3" s="26" t="s">
        <v>16</v>
      </c>
      <c r="T3" s="26" t="s">
        <v>2</v>
      </c>
      <c r="U3" s="26" t="s">
        <v>17</v>
      </c>
      <c r="V3" s="26" t="s">
        <v>2</v>
      </c>
      <c r="W3" s="26" t="s">
        <v>18</v>
      </c>
      <c r="X3" s="26" t="s">
        <v>19</v>
      </c>
      <c r="Y3" s="26" t="s">
        <v>21</v>
      </c>
      <c r="Z3" s="27" t="s">
        <v>22</v>
      </c>
      <c r="AA3" s="65"/>
      <c r="AB3" s="33" t="s">
        <v>186</v>
      </c>
    </row>
    <row r="4" spans="1:28" ht="18" customHeight="1">
      <c r="A4" s="10">
        <v>1</v>
      </c>
      <c r="B4" s="38" t="s">
        <v>35</v>
      </c>
      <c r="C4" s="26" t="s">
        <v>192</v>
      </c>
      <c r="D4" s="35" t="s">
        <v>36</v>
      </c>
      <c r="E4" s="35" t="s">
        <v>37</v>
      </c>
      <c r="F4" s="7" t="s">
        <v>3</v>
      </c>
      <c r="G4" s="8" t="str">
        <f aca="true" t="shared" si="0" ref="G4:G11">IF(F4="ΝΑΙ","ΟΚ","ΑΠΟΡΡΙΠΤΕΤΑΙ")</f>
        <v>ΟΚ</v>
      </c>
      <c r="H4" s="8" t="s">
        <v>3</v>
      </c>
      <c r="I4" s="19">
        <v>24</v>
      </c>
      <c r="J4" s="10">
        <f aca="true" t="shared" si="1" ref="J4:J11">I4*17</f>
        <v>408</v>
      </c>
      <c r="K4" s="10"/>
      <c r="L4" s="10">
        <f aca="true" t="shared" si="2" ref="L4:L11">K4*7</f>
        <v>0</v>
      </c>
      <c r="M4" s="11">
        <v>1</v>
      </c>
      <c r="N4" s="12">
        <f aca="true" t="shared" si="3" ref="N4:N11">M4*60</f>
        <v>60</v>
      </c>
      <c r="O4" s="12"/>
      <c r="P4" s="12">
        <f aca="true" t="shared" si="4" ref="P4:P11">O4*120</f>
        <v>0</v>
      </c>
      <c r="Q4" s="10" t="s">
        <v>3</v>
      </c>
      <c r="R4" s="10">
        <f aca="true" t="shared" si="5" ref="R4:R11">IF(Q4="ΝΑΙ",170,0)</f>
        <v>170</v>
      </c>
      <c r="S4" s="10"/>
      <c r="T4" s="10">
        <f aca="true" t="shared" si="6" ref="T4:T11">IF(S4="ΝΑΙ",120,0)</f>
        <v>0</v>
      </c>
      <c r="U4" s="10"/>
      <c r="V4" s="10">
        <f aca="true" t="shared" si="7" ref="V4:V11">U4*20</f>
        <v>0</v>
      </c>
      <c r="W4" s="10">
        <v>1973</v>
      </c>
      <c r="X4" s="10">
        <f aca="true" t="shared" si="8" ref="X4:X11">2018-W4</f>
        <v>45</v>
      </c>
      <c r="Y4" s="10">
        <f aca="true" t="shared" si="9" ref="Y4:Y11">IF(AND(X4&gt;24,X4&lt;40),50,0)</f>
        <v>0</v>
      </c>
      <c r="Z4" s="13">
        <f aca="true" t="shared" si="10" ref="Z4:Z11">IF(AND(X4&gt;=40,X4&lt;=100),75,0)</f>
        <v>75</v>
      </c>
      <c r="AA4" s="36">
        <f aca="true" t="shared" si="11" ref="AA4:AA11">J4+L4+N4+P4+R4+T4+V4+Y4+Z4</f>
        <v>713</v>
      </c>
      <c r="AB4" s="10" t="s">
        <v>8</v>
      </c>
    </row>
    <row r="5" spans="1:28" ht="18" customHeight="1">
      <c r="A5" s="10">
        <v>2</v>
      </c>
      <c r="B5" s="38" t="s">
        <v>49</v>
      </c>
      <c r="C5" s="26" t="s">
        <v>197</v>
      </c>
      <c r="D5" s="35" t="s">
        <v>50</v>
      </c>
      <c r="E5" s="35" t="s">
        <v>51</v>
      </c>
      <c r="F5" s="7" t="s">
        <v>3</v>
      </c>
      <c r="G5" s="8" t="str">
        <f aca="true" t="shared" si="12" ref="G5">IF(F5="ΝΑΙ","ΟΚ","ΑΠΟΡΡΙΠΤΕΤΑΙ")</f>
        <v>ΟΚ</v>
      </c>
      <c r="H5" s="8" t="s">
        <v>3</v>
      </c>
      <c r="I5" s="19">
        <v>21</v>
      </c>
      <c r="J5" s="10">
        <f aca="true" t="shared" si="13" ref="J5">I5*17</f>
        <v>357</v>
      </c>
      <c r="K5" s="10"/>
      <c r="L5" s="10">
        <f aca="true" t="shared" si="14" ref="L5">K5*7</f>
        <v>0</v>
      </c>
      <c r="M5" s="11">
        <v>2</v>
      </c>
      <c r="N5" s="12">
        <f aca="true" t="shared" si="15" ref="N5">M5*60</f>
        <v>120</v>
      </c>
      <c r="O5" s="12"/>
      <c r="P5" s="12">
        <f aca="true" t="shared" si="16" ref="P5">O5*120</f>
        <v>0</v>
      </c>
      <c r="Q5" s="10"/>
      <c r="R5" s="10">
        <f aca="true" t="shared" si="17" ref="R5">IF(Q5="ΝΑΙ",170,0)</f>
        <v>0</v>
      </c>
      <c r="S5" s="10"/>
      <c r="T5" s="10">
        <f aca="true" t="shared" si="18" ref="T5">IF(S5="ΝΑΙ",120,0)</f>
        <v>0</v>
      </c>
      <c r="U5" s="10"/>
      <c r="V5" s="10">
        <f aca="true" t="shared" si="19" ref="V5">U5*20</f>
        <v>0</v>
      </c>
      <c r="W5" s="10">
        <v>1988</v>
      </c>
      <c r="X5" s="10">
        <f aca="true" t="shared" si="20" ref="X5">2018-W5</f>
        <v>30</v>
      </c>
      <c r="Y5" s="10">
        <f aca="true" t="shared" si="21" ref="Y5">IF(AND(X5&gt;24,X5&lt;40),50,0)</f>
        <v>50</v>
      </c>
      <c r="Z5" s="13">
        <f aca="true" t="shared" si="22" ref="Z5">IF(AND(X5&gt;=40,X5&lt;=100),75,0)</f>
        <v>0</v>
      </c>
      <c r="AA5" s="36">
        <f aca="true" t="shared" si="23" ref="AA5">J5+L5+N5+P5+R5+T5+V5+Y5+Z5</f>
        <v>527</v>
      </c>
      <c r="AB5" s="10" t="s">
        <v>8</v>
      </c>
    </row>
    <row r="6" spans="1:28" ht="18" customHeight="1">
      <c r="A6" s="10">
        <v>3</v>
      </c>
      <c r="B6" s="38" t="s">
        <v>32</v>
      </c>
      <c r="C6" s="26" t="s">
        <v>191</v>
      </c>
      <c r="D6" s="35" t="s">
        <v>33</v>
      </c>
      <c r="E6" s="35" t="s">
        <v>34</v>
      </c>
      <c r="F6" s="7" t="s">
        <v>3</v>
      </c>
      <c r="G6" s="8" t="str">
        <f t="shared" si="0"/>
        <v>ΟΚ</v>
      </c>
      <c r="H6" s="8" t="s">
        <v>3</v>
      </c>
      <c r="I6" s="19">
        <v>24</v>
      </c>
      <c r="J6" s="10">
        <f t="shared" si="1"/>
        <v>408</v>
      </c>
      <c r="K6" s="10"/>
      <c r="L6" s="10">
        <f t="shared" si="2"/>
        <v>0</v>
      </c>
      <c r="M6" s="11"/>
      <c r="N6" s="12">
        <f t="shared" si="3"/>
        <v>0</v>
      </c>
      <c r="O6" s="12"/>
      <c r="P6" s="12">
        <f t="shared" si="4"/>
        <v>0</v>
      </c>
      <c r="Q6" s="10"/>
      <c r="R6" s="10">
        <f t="shared" si="5"/>
        <v>0</v>
      </c>
      <c r="S6" s="10"/>
      <c r="T6" s="10">
        <f t="shared" si="6"/>
        <v>0</v>
      </c>
      <c r="U6" s="10"/>
      <c r="V6" s="10">
        <f t="shared" si="7"/>
        <v>0</v>
      </c>
      <c r="W6" s="10">
        <v>1966</v>
      </c>
      <c r="X6" s="10">
        <f t="shared" si="8"/>
        <v>52</v>
      </c>
      <c r="Y6" s="10">
        <f t="shared" si="9"/>
        <v>0</v>
      </c>
      <c r="Z6" s="13">
        <f t="shared" si="10"/>
        <v>75</v>
      </c>
      <c r="AA6" s="36">
        <f t="shared" si="11"/>
        <v>483</v>
      </c>
      <c r="AB6" s="10" t="s">
        <v>8</v>
      </c>
    </row>
    <row r="7" spans="1:28" ht="18" customHeight="1">
      <c r="A7" s="10">
        <v>4</v>
      </c>
      <c r="B7" s="38" t="s">
        <v>111</v>
      </c>
      <c r="C7" s="26" t="s">
        <v>223</v>
      </c>
      <c r="D7" s="35" t="s">
        <v>112</v>
      </c>
      <c r="E7" s="35" t="s">
        <v>34</v>
      </c>
      <c r="F7" s="7" t="s">
        <v>3</v>
      </c>
      <c r="G7" s="8" t="str">
        <f aca="true" t="shared" si="24" ref="G7">IF(F7="ΝΑΙ","ΟΚ","ΑΠΟΡΡΙΠΤΕΤΑΙ")</f>
        <v>ΟΚ</v>
      </c>
      <c r="H7" s="8" t="s">
        <v>3</v>
      </c>
      <c r="I7" s="19"/>
      <c r="J7" s="10">
        <f aca="true" t="shared" si="25" ref="J7">I7*17</f>
        <v>0</v>
      </c>
      <c r="K7" s="10"/>
      <c r="L7" s="10">
        <f aca="true" t="shared" si="26" ref="L7">K7*7</f>
        <v>0</v>
      </c>
      <c r="M7" s="11"/>
      <c r="N7" s="12">
        <f aca="true" t="shared" si="27" ref="N7">M7*60</f>
        <v>0</v>
      </c>
      <c r="O7" s="12">
        <v>3</v>
      </c>
      <c r="P7" s="12">
        <f aca="true" t="shared" si="28" ref="P7">O7*120</f>
        <v>360</v>
      </c>
      <c r="Q7" s="10"/>
      <c r="R7" s="10">
        <f aca="true" t="shared" si="29" ref="R7">IF(Q7="ΝΑΙ",170,0)</f>
        <v>0</v>
      </c>
      <c r="S7" s="10"/>
      <c r="T7" s="10">
        <f aca="true" t="shared" si="30" ref="T7">IF(S7="ΝΑΙ",120,0)</f>
        <v>0</v>
      </c>
      <c r="U7" s="10"/>
      <c r="V7" s="10">
        <f aca="true" t="shared" si="31" ref="V7">U7*20</f>
        <v>0</v>
      </c>
      <c r="W7" s="10">
        <v>1973</v>
      </c>
      <c r="X7" s="10">
        <f aca="true" t="shared" si="32" ref="X7">2018-W7</f>
        <v>45</v>
      </c>
      <c r="Y7" s="10">
        <f aca="true" t="shared" si="33" ref="Y7">IF(AND(X7&gt;24,X7&lt;40),50,0)</f>
        <v>0</v>
      </c>
      <c r="Z7" s="13">
        <f aca="true" t="shared" si="34" ref="Z7">IF(AND(X7&gt;=40,X7&lt;=100),75,0)</f>
        <v>75</v>
      </c>
      <c r="AA7" s="36">
        <f aca="true" t="shared" si="35" ref="AA7">J7+L7+N7+P7+R7+T7+V7+Y7+Z7</f>
        <v>435</v>
      </c>
      <c r="AB7" s="10" t="s">
        <v>8</v>
      </c>
    </row>
    <row r="8" spans="1:28" ht="18" customHeight="1">
      <c r="A8" s="10">
        <v>5</v>
      </c>
      <c r="B8" s="38" t="s">
        <v>63</v>
      </c>
      <c r="C8" s="26" t="s">
        <v>202</v>
      </c>
      <c r="D8" s="35" t="s">
        <v>64</v>
      </c>
      <c r="E8" s="35" t="s">
        <v>65</v>
      </c>
      <c r="F8" s="7" t="s">
        <v>3</v>
      </c>
      <c r="G8" s="8" t="str">
        <f t="shared" si="0"/>
        <v>ΟΚ</v>
      </c>
      <c r="H8" s="8" t="s">
        <v>3</v>
      </c>
      <c r="I8" s="19"/>
      <c r="J8" s="10">
        <f t="shared" si="1"/>
        <v>0</v>
      </c>
      <c r="K8" s="10"/>
      <c r="L8" s="10">
        <f t="shared" si="2"/>
        <v>0</v>
      </c>
      <c r="M8" s="11">
        <v>2</v>
      </c>
      <c r="N8" s="12">
        <f t="shared" si="3"/>
        <v>120</v>
      </c>
      <c r="O8" s="12"/>
      <c r="P8" s="12">
        <f t="shared" si="4"/>
        <v>0</v>
      </c>
      <c r="Q8" s="10"/>
      <c r="R8" s="10">
        <f t="shared" si="5"/>
        <v>0</v>
      </c>
      <c r="S8" s="10" t="s">
        <v>3</v>
      </c>
      <c r="T8" s="10">
        <f t="shared" si="6"/>
        <v>120</v>
      </c>
      <c r="U8" s="10"/>
      <c r="V8" s="10">
        <f t="shared" si="7"/>
        <v>0</v>
      </c>
      <c r="W8" s="10">
        <v>1974</v>
      </c>
      <c r="X8" s="10">
        <f t="shared" si="8"/>
        <v>44</v>
      </c>
      <c r="Y8" s="10">
        <f t="shared" si="9"/>
        <v>0</v>
      </c>
      <c r="Z8" s="13">
        <f t="shared" si="10"/>
        <v>75</v>
      </c>
      <c r="AA8" s="36">
        <f t="shared" si="11"/>
        <v>315</v>
      </c>
      <c r="AB8" s="10" t="s">
        <v>8</v>
      </c>
    </row>
    <row r="9" spans="1:28" ht="20.25" customHeight="1">
      <c r="A9" s="10">
        <v>6</v>
      </c>
      <c r="B9" s="38" t="s">
        <v>259</v>
      </c>
      <c r="C9" s="43" t="s">
        <v>206</v>
      </c>
      <c r="D9" s="44" t="s">
        <v>75</v>
      </c>
      <c r="E9" s="44" t="s">
        <v>76</v>
      </c>
      <c r="F9" s="7" t="s">
        <v>3</v>
      </c>
      <c r="G9" s="8" t="str">
        <f>IF(F9="ΝΑΙ","ΟΚ","ΑΠΟΡΡΙΠΤΕΤΑΙ")</f>
        <v>ΟΚ</v>
      </c>
      <c r="H9" s="8" t="s">
        <v>3</v>
      </c>
      <c r="I9" s="19"/>
      <c r="J9" s="10">
        <f>I9*17</f>
        <v>0</v>
      </c>
      <c r="K9" s="10"/>
      <c r="L9" s="10">
        <f>K9*7</f>
        <v>0</v>
      </c>
      <c r="M9" s="11"/>
      <c r="N9" s="12">
        <f>M9*60</f>
        <v>0</v>
      </c>
      <c r="O9" s="12"/>
      <c r="P9" s="12">
        <f>O9*120</f>
        <v>0</v>
      </c>
      <c r="Q9" s="10"/>
      <c r="R9" s="10">
        <f>IF(Q9="ΝΑΙ",170,0)</f>
        <v>0</v>
      </c>
      <c r="S9" s="10"/>
      <c r="T9" s="10">
        <f>IF(S9="ΝΑΙ",120,0)</f>
        <v>0</v>
      </c>
      <c r="U9" s="10"/>
      <c r="V9" s="10">
        <f>U9*20</f>
        <v>0</v>
      </c>
      <c r="W9" s="10">
        <v>1969</v>
      </c>
      <c r="X9" s="10">
        <f>2018-W9</f>
        <v>49</v>
      </c>
      <c r="Y9" s="10">
        <f>IF(AND(X9&gt;24,X9&lt;40),50,0)</f>
        <v>0</v>
      </c>
      <c r="Z9" s="13">
        <f>IF(AND(X9&gt;=40,X9&lt;=100),75,0)</f>
        <v>75</v>
      </c>
      <c r="AA9" s="36">
        <f>J9+L9+N9+P9+R9+T9+V9+Y9+Z9</f>
        <v>75</v>
      </c>
      <c r="AB9" s="45" t="s">
        <v>256</v>
      </c>
    </row>
    <row r="10" spans="1:28" s="5" customFormat="1" ht="15">
      <c r="A10" s="10">
        <v>7</v>
      </c>
      <c r="B10" s="54" t="s">
        <v>29</v>
      </c>
      <c r="C10" s="46" t="s">
        <v>190</v>
      </c>
      <c r="D10" s="42" t="s">
        <v>30</v>
      </c>
      <c r="E10" s="42" t="s">
        <v>31</v>
      </c>
      <c r="F10" s="47" t="s">
        <v>3</v>
      </c>
      <c r="G10" s="48" t="str">
        <f aca="true" t="shared" si="36" ref="G10">IF(F10="ΝΑΙ","ΟΚ","ΑΠΟΡΡΙΠΤΕΤΑΙ")</f>
        <v>ΟΚ</v>
      </c>
      <c r="H10" s="48" t="s">
        <v>3</v>
      </c>
      <c r="I10" s="49"/>
      <c r="J10" s="42">
        <f aca="true" t="shared" si="37" ref="J10">I10*17</f>
        <v>0</v>
      </c>
      <c r="K10" s="42"/>
      <c r="L10" s="42">
        <f aca="true" t="shared" si="38" ref="L10">K10*7</f>
        <v>0</v>
      </c>
      <c r="M10" s="47"/>
      <c r="N10" s="42">
        <f aca="true" t="shared" si="39" ref="N10">M10*60</f>
        <v>0</v>
      </c>
      <c r="O10" s="42"/>
      <c r="P10" s="42">
        <f aca="true" t="shared" si="40" ref="P10">O10*120</f>
        <v>0</v>
      </c>
      <c r="Q10" s="42"/>
      <c r="R10" s="42">
        <f aca="true" t="shared" si="41" ref="R10">IF(Q10="ΝΑΙ",170,0)</f>
        <v>0</v>
      </c>
      <c r="S10" s="42"/>
      <c r="T10" s="42">
        <f aca="true" t="shared" si="42" ref="T10">IF(S10="ΝΑΙ",120,0)</f>
        <v>0</v>
      </c>
      <c r="U10" s="42"/>
      <c r="V10" s="42">
        <f aca="true" t="shared" si="43" ref="V10">U10*20</f>
        <v>0</v>
      </c>
      <c r="W10" s="42">
        <v>1982</v>
      </c>
      <c r="X10" s="42">
        <f aca="true" t="shared" si="44" ref="X10">2018-W10</f>
        <v>36</v>
      </c>
      <c r="Y10" s="42">
        <f aca="true" t="shared" si="45" ref="Y10">IF(AND(X10&gt;24,X10&lt;40),50,0)</f>
        <v>50</v>
      </c>
      <c r="Z10" s="50">
        <f aca="true" t="shared" si="46" ref="Z10">IF(AND(X10&gt;=40,X10&lt;=100),75,0)</f>
        <v>0</v>
      </c>
      <c r="AA10" s="51">
        <f aca="true" t="shared" si="47" ref="AA10">J10+L10+N10+P10+R10+T10+V10+Y10+Z10</f>
        <v>50</v>
      </c>
      <c r="AB10" s="46" t="s">
        <v>8</v>
      </c>
    </row>
    <row r="11" spans="1:28" ht="18" customHeight="1">
      <c r="A11" s="10">
        <v>8</v>
      </c>
      <c r="B11" s="38" t="s">
        <v>94</v>
      </c>
      <c r="C11" s="26" t="s">
        <v>213</v>
      </c>
      <c r="D11" s="35" t="s">
        <v>95</v>
      </c>
      <c r="E11" s="35" t="s">
        <v>96</v>
      </c>
      <c r="F11" s="7" t="s">
        <v>3</v>
      </c>
      <c r="G11" s="8" t="str">
        <f t="shared" si="0"/>
        <v>ΟΚ</v>
      </c>
      <c r="H11" s="8" t="s">
        <v>3</v>
      </c>
      <c r="I11" s="19"/>
      <c r="J11" s="10">
        <f t="shared" si="1"/>
        <v>0</v>
      </c>
      <c r="K11" s="10"/>
      <c r="L11" s="10">
        <f t="shared" si="2"/>
        <v>0</v>
      </c>
      <c r="M11" s="11"/>
      <c r="N11" s="12">
        <f t="shared" si="3"/>
        <v>0</v>
      </c>
      <c r="O11" s="12"/>
      <c r="P11" s="12">
        <f t="shared" si="4"/>
        <v>0</v>
      </c>
      <c r="Q11" s="10"/>
      <c r="R11" s="10">
        <f t="shared" si="5"/>
        <v>0</v>
      </c>
      <c r="S11" s="10"/>
      <c r="T11" s="10">
        <f t="shared" si="6"/>
        <v>0</v>
      </c>
      <c r="U11" s="10"/>
      <c r="V11" s="10">
        <f t="shared" si="7"/>
        <v>0</v>
      </c>
      <c r="W11" s="10">
        <v>1996</v>
      </c>
      <c r="X11" s="10">
        <f t="shared" si="8"/>
        <v>22</v>
      </c>
      <c r="Y11" s="10">
        <f t="shared" si="9"/>
        <v>0</v>
      </c>
      <c r="Z11" s="13">
        <f t="shared" si="10"/>
        <v>0</v>
      </c>
      <c r="AA11" s="36">
        <f t="shared" si="11"/>
        <v>0</v>
      </c>
      <c r="AB11" s="10" t="s">
        <v>8</v>
      </c>
    </row>
    <row r="12" spans="1:37" ht="18" customHeight="1">
      <c r="A12" s="10">
        <v>9</v>
      </c>
      <c r="B12" s="38" t="s">
        <v>148</v>
      </c>
      <c r="C12" s="26" t="s">
        <v>237</v>
      </c>
      <c r="D12" s="35" t="s">
        <v>149</v>
      </c>
      <c r="E12" s="35" t="s">
        <v>150</v>
      </c>
      <c r="F12" s="7" t="s">
        <v>3</v>
      </c>
      <c r="G12" s="8" t="str">
        <f aca="true" t="shared" si="48" ref="G12:G43">IF(F12="ΝΑΙ","ΟΚ","ΑΠΟΡΡΙΠΤΕΤΑΙ")</f>
        <v>ΟΚ</v>
      </c>
      <c r="H12" s="8"/>
      <c r="I12" s="19">
        <v>24</v>
      </c>
      <c r="J12" s="10">
        <f aca="true" t="shared" si="49" ref="J12:J57">I12*17</f>
        <v>408</v>
      </c>
      <c r="K12" s="10"/>
      <c r="L12" s="10">
        <f aca="true" t="shared" si="50" ref="L12:L57">K12*7</f>
        <v>0</v>
      </c>
      <c r="M12" s="11"/>
      <c r="N12" s="12">
        <f aca="true" t="shared" si="51" ref="N12:N57">M12*60</f>
        <v>0</v>
      </c>
      <c r="O12" s="12">
        <v>3</v>
      </c>
      <c r="P12" s="12">
        <f aca="true" t="shared" si="52" ref="P12:P57">O12*120</f>
        <v>360</v>
      </c>
      <c r="Q12" s="10"/>
      <c r="R12" s="10">
        <f aca="true" t="shared" si="53" ref="R12:R57">IF(Q12="ΝΑΙ",170,0)</f>
        <v>0</v>
      </c>
      <c r="S12" s="10"/>
      <c r="T12" s="10">
        <f aca="true" t="shared" si="54" ref="T12:T57">IF(S12="ΝΑΙ",120,0)</f>
        <v>0</v>
      </c>
      <c r="U12" s="10"/>
      <c r="V12" s="10">
        <f aca="true" t="shared" si="55" ref="V12:V43">U12*20</f>
        <v>0</v>
      </c>
      <c r="W12" s="10">
        <v>1976</v>
      </c>
      <c r="X12" s="10">
        <f aca="true" t="shared" si="56" ref="X12:X43">2018-W12</f>
        <v>42</v>
      </c>
      <c r="Y12" s="10">
        <f aca="true" t="shared" si="57" ref="Y12:Y21">IF(AND(X12&gt;24,X12&lt;40),50,0)</f>
        <v>0</v>
      </c>
      <c r="Z12" s="13">
        <f aca="true" t="shared" si="58" ref="Z12:Z43">IF(AND(X12&gt;=40,X12&lt;=100),75,0)</f>
        <v>75</v>
      </c>
      <c r="AA12" s="36">
        <f aca="true" t="shared" si="59" ref="AA12:AA43">J12+L12+N12+P12+R12+T12+V12+Y12+Z12</f>
        <v>843</v>
      </c>
      <c r="AB12" s="10"/>
      <c r="AK12" s="1" t="s">
        <v>3</v>
      </c>
    </row>
    <row r="13" spans="1:37" ht="18" customHeight="1">
      <c r="A13" s="10">
        <v>10</v>
      </c>
      <c r="B13" s="38" t="s">
        <v>134</v>
      </c>
      <c r="C13" s="26" t="s">
        <v>232</v>
      </c>
      <c r="D13" s="35" t="s">
        <v>135</v>
      </c>
      <c r="E13" s="35" t="s">
        <v>136</v>
      </c>
      <c r="F13" s="7" t="s">
        <v>3</v>
      </c>
      <c r="G13" s="8" t="str">
        <f t="shared" si="48"/>
        <v>ΟΚ</v>
      </c>
      <c r="H13" s="8"/>
      <c r="I13" s="19">
        <v>24</v>
      </c>
      <c r="J13" s="10">
        <f t="shared" si="49"/>
        <v>408</v>
      </c>
      <c r="K13" s="10"/>
      <c r="L13" s="10">
        <f t="shared" si="50"/>
        <v>0</v>
      </c>
      <c r="M13" s="11"/>
      <c r="N13" s="12">
        <f t="shared" si="51"/>
        <v>0</v>
      </c>
      <c r="O13" s="12">
        <v>3</v>
      </c>
      <c r="P13" s="12">
        <f t="shared" si="52"/>
        <v>360</v>
      </c>
      <c r="Q13" s="10"/>
      <c r="R13" s="10">
        <f t="shared" si="53"/>
        <v>0</v>
      </c>
      <c r="S13" s="10"/>
      <c r="T13" s="10">
        <f t="shared" si="54"/>
        <v>0</v>
      </c>
      <c r="U13" s="10">
        <v>1</v>
      </c>
      <c r="V13" s="10">
        <f t="shared" si="55"/>
        <v>20</v>
      </c>
      <c r="W13" s="10">
        <v>1984</v>
      </c>
      <c r="X13" s="10">
        <f t="shared" si="56"/>
        <v>34</v>
      </c>
      <c r="Y13" s="10">
        <f t="shared" si="57"/>
        <v>50</v>
      </c>
      <c r="Z13" s="13">
        <f t="shared" si="58"/>
        <v>0</v>
      </c>
      <c r="AA13" s="36">
        <f t="shared" si="59"/>
        <v>838</v>
      </c>
      <c r="AB13" s="10"/>
      <c r="AK13" s="1" t="s">
        <v>9</v>
      </c>
    </row>
    <row r="14" spans="1:28" ht="18" customHeight="1">
      <c r="A14" s="10">
        <v>11</v>
      </c>
      <c r="B14" s="38" t="s">
        <v>52</v>
      </c>
      <c r="C14" s="26" t="s">
        <v>198</v>
      </c>
      <c r="D14" s="35" t="s">
        <v>53</v>
      </c>
      <c r="E14" s="35" t="s">
        <v>54</v>
      </c>
      <c r="F14" s="7" t="s">
        <v>3</v>
      </c>
      <c r="G14" s="8" t="str">
        <f t="shared" si="48"/>
        <v>ΟΚ</v>
      </c>
      <c r="H14" s="8"/>
      <c r="I14" s="19">
        <v>24</v>
      </c>
      <c r="J14" s="10">
        <f t="shared" si="49"/>
        <v>408</v>
      </c>
      <c r="K14" s="10"/>
      <c r="L14" s="10">
        <f t="shared" si="50"/>
        <v>0</v>
      </c>
      <c r="M14" s="11">
        <v>2</v>
      </c>
      <c r="N14" s="12">
        <f t="shared" si="51"/>
        <v>120</v>
      </c>
      <c r="O14" s="12"/>
      <c r="P14" s="12">
        <f t="shared" si="52"/>
        <v>0</v>
      </c>
      <c r="Q14" s="10"/>
      <c r="R14" s="10">
        <f t="shared" si="53"/>
        <v>0</v>
      </c>
      <c r="S14" s="10"/>
      <c r="T14" s="10">
        <f t="shared" si="54"/>
        <v>0</v>
      </c>
      <c r="U14" s="10">
        <v>6</v>
      </c>
      <c r="V14" s="10">
        <f t="shared" si="55"/>
        <v>120</v>
      </c>
      <c r="W14" s="10">
        <v>1972</v>
      </c>
      <c r="X14" s="10">
        <f t="shared" si="56"/>
        <v>46</v>
      </c>
      <c r="Y14" s="10">
        <f t="shared" si="57"/>
        <v>0</v>
      </c>
      <c r="Z14" s="13">
        <f t="shared" si="58"/>
        <v>75</v>
      </c>
      <c r="AA14" s="36">
        <f t="shared" si="59"/>
        <v>723</v>
      </c>
      <c r="AB14" s="10"/>
    </row>
    <row r="15" spans="1:28" ht="18" customHeight="1">
      <c r="A15" s="10">
        <v>12</v>
      </c>
      <c r="B15" s="38" t="s">
        <v>175</v>
      </c>
      <c r="C15" s="26" t="s">
        <v>247</v>
      </c>
      <c r="D15" s="35" t="s">
        <v>176</v>
      </c>
      <c r="E15" s="35" t="s">
        <v>177</v>
      </c>
      <c r="F15" s="7" t="s">
        <v>3</v>
      </c>
      <c r="G15" s="8" t="str">
        <f t="shared" si="48"/>
        <v>ΟΚ</v>
      </c>
      <c r="H15" s="8"/>
      <c r="I15" s="19"/>
      <c r="J15" s="10">
        <f t="shared" si="49"/>
        <v>0</v>
      </c>
      <c r="K15" s="10"/>
      <c r="L15" s="10">
        <f t="shared" si="50"/>
        <v>0</v>
      </c>
      <c r="M15" s="11"/>
      <c r="N15" s="12">
        <f t="shared" si="51"/>
        <v>0</v>
      </c>
      <c r="O15" s="12">
        <v>3</v>
      </c>
      <c r="P15" s="12">
        <f t="shared" si="52"/>
        <v>360</v>
      </c>
      <c r="Q15" s="10"/>
      <c r="R15" s="10">
        <f t="shared" si="53"/>
        <v>0</v>
      </c>
      <c r="S15" s="10" t="s">
        <v>3</v>
      </c>
      <c r="T15" s="10">
        <f t="shared" si="54"/>
        <v>120</v>
      </c>
      <c r="U15" s="10">
        <v>5</v>
      </c>
      <c r="V15" s="10">
        <f t="shared" si="55"/>
        <v>100</v>
      </c>
      <c r="W15" s="10">
        <v>1985</v>
      </c>
      <c r="X15" s="10">
        <f t="shared" si="56"/>
        <v>33</v>
      </c>
      <c r="Y15" s="10">
        <f t="shared" si="57"/>
        <v>50</v>
      </c>
      <c r="Z15" s="13">
        <f t="shared" si="58"/>
        <v>0</v>
      </c>
      <c r="AA15" s="36">
        <f t="shared" si="59"/>
        <v>630</v>
      </c>
      <c r="AB15" s="10"/>
    </row>
    <row r="16" spans="1:28" ht="18" customHeight="1">
      <c r="A16" s="10">
        <v>13</v>
      </c>
      <c r="B16" s="38" t="s">
        <v>26</v>
      </c>
      <c r="C16" s="26" t="s">
        <v>189</v>
      </c>
      <c r="D16" s="35" t="s">
        <v>27</v>
      </c>
      <c r="E16" s="35" t="s">
        <v>28</v>
      </c>
      <c r="F16" s="7" t="s">
        <v>3</v>
      </c>
      <c r="G16" s="8" t="str">
        <f t="shared" si="48"/>
        <v>ΟΚ</v>
      </c>
      <c r="H16" s="8"/>
      <c r="I16" s="19"/>
      <c r="J16" s="10">
        <f t="shared" si="49"/>
        <v>0</v>
      </c>
      <c r="K16" s="10"/>
      <c r="L16" s="10">
        <f t="shared" si="50"/>
        <v>0</v>
      </c>
      <c r="M16" s="11"/>
      <c r="N16" s="12">
        <f t="shared" si="51"/>
        <v>0</v>
      </c>
      <c r="O16" s="12">
        <v>3</v>
      </c>
      <c r="P16" s="12">
        <f t="shared" si="52"/>
        <v>360</v>
      </c>
      <c r="Q16" s="10" t="s">
        <v>3</v>
      </c>
      <c r="R16" s="10">
        <f t="shared" si="53"/>
        <v>170</v>
      </c>
      <c r="S16" s="10"/>
      <c r="T16" s="10">
        <f t="shared" si="54"/>
        <v>0</v>
      </c>
      <c r="U16" s="10">
        <v>1</v>
      </c>
      <c r="V16" s="10">
        <f t="shared" si="55"/>
        <v>20</v>
      </c>
      <c r="W16" s="10">
        <v>1987</v>
      </c>
      <c r="X16" s="10">
        <f t="shared" si="56"/>
        <v>31</v>
      </c>
      <c r="Y16" s="10">
        <f t="shared" si="57"/>
        <v>50</v>
      </c>
      <c r="Z16" s="13">
        <f t="shared" si="58"/>
        <v>0</v>
      </c>
      <c r="AA16" s="36">
        <f t="shared" si="59"/>
        <v>600</v>
      </c>
      <c r="AB16" s="10"/>
    </row>
    <row r="17" spans="1:28" ht="18" customHeight="1">
      <c r="A17" s="10">
        <v>14</v>
      </c>
      <c r="B17" s="38" t="s">
        <v>165</v>
      </c>
      <c r="C17" s="26" t="s">
        <v>243</v>
      </c>
      <c r="D17" s="35" t="s">
        <v>166</v>
      </c>
      <c r="E17" s="35" t="s">
        <v>167</v>
      </c>
      <c r="F17" s="7" t="s">
        <v>3</v>
      </c>
      <c r="G17" s="8" t="str">
        <f t="shared" si="48"/>
        <v>ΟΚ</v>
      </c>
      <c r="H17" s="8"/>
      <c r="I17" s="19"/>
      <c r="J17" s="10">
        <f t="shared" si="49"/>
        <v>0</v>
      </c>
      <c r="K17" s="10"/>
      <c r="L17" s="10">
        <f t="shared" si="50"/>
        <v>0</v>
      </c>
      <c r="M17" s="11"/>
      <c r="N17" s="12">
        <f t="shared" si="51"/>
        <v>0</v>
      </c>
      <c r="O17" s="12">
        <v>4</v>
      </c>
      <c r="P17" s="12">
        <f t="shared" si="52"/>
        <v>480</v>
      </c>
      <c r="Q17" s="10"/>
      <c r="R17" s="10">
        <f t="shared" si="53"/>
        <v>0</v>
      </c>
      <c r="S17" s="10"/>
      <c r="T17" s="10">
        <f t="shared" si="54"/>
        <v>0</v>
      </c>
      <c r="U17" s="10"/>
      <c r="V17" s="10">
        <f t="shared" si="55"/>
        <v>0</v>
      </c>
      <c r="W17" s="10">
        <v>1980</v>
      </c>
      <c r="X17" s="10">
        <f t="shared" si="56"/>
        <v>38</v>
      </c>
      <c r="Y17" s="10">
        <f t="shared" si="57"/>
        <v>50</v>
      </c>
      <c r="Z17" s="13">
        <f t="shared" si="58"/>
        <v>0</v>
      </c>
      <c r="AA17" s="36">
        <f t="shared" si="59"/>
        <v>530</v>
      </c>
      <c r="AB17" s="10"/>
    </row>
    <row r="18" spans="1:28" ht="18" customHeight="1">
      <c r="A18" s="10">
        <v>15</v>
      </c>
      <c r="B18" s="38" t="s">
        <v>86</v>
      </c>
      <c r="C18" s="26" t="s">
        <v>210</v>
      </c>
      <c r="D18" s="35" t="s">
        <v>87</v>
      </c>
      <c r="E18" s="35" t="s">
        <v>88</v>
      </c>
      <c r="F18" s="7" t="s">
        <v>3</v>
      </c>
      <c r="G18" s="8" t="str">
        <f t="shared" si="48"/>
        <v>ΟΚ</v>
      </c>
      <c r="H18" s="8"/>
      <c r="I18" s="19">
        <v>5</v>
      </c>
      <c r="J18" s="10">
        <f t="shared" si="49"/>
        <v>85</v>
      </c>
      <c r="K18" s="10"/>
      <c r="L18" s="10">
        <f t="shared" si="50"/>
        <v>0</v>
      </c>
      <c r="M18" s="11">
        <v>2</v>
      </c>
      <c r="N18" s="12">
        <f t="shared" si="51"/>
        <v>120</v>
      </c>
      <c r="O18" s="12"/>
      <c r="P18" s="12">
        <f t="shared" si="52"/>
        <v>0</v>
      </c>
      <c r="Q18" s="10"/>
      <c r="R18" s="10">
        <f t="shared" si="53"/>
        <v>0</v>
      </c>
      <c r="S18" s="10" t="s">
        <v>3</v>
      </c>
      <c r="T18" s="10">
        <f t="shared" si="54"/>
        <v>120</v>
      </c>
      <c r="U18" s="10">
        <v>5</v>
      </c>
      <c r="V18" s="10">
        <f t="shared" si="55"/>
        <v>100</v>
      </c>
      <c r="W18" s="10">
        <v>1974</v>
      </c>
      <c r="X18" s="10">
        <f t="shared" si="56"/>
        <v>44</v>
      </c>
      <c r="Y18" s="10">
        <f t="shared" si="57"/>
        <v>0</v>
      </c>
      <c r="Z18" s="13">
        <f t="shared" si="58"/>
        <v>75</v>
      </c>
      <c r="AA18" s="36">
        <f t="shared" si="59"/>
        <v>500</v>
      </c>
      <c r="AB18" s="10"/>
    </row>
    <row r="19" spans="1:28" ht="18" customHeight="1">
      <c r="A19" s="10">
        <v>15</v>
      </c>
      <c r="B19" s="38" t="s">
        <v>109</v>
      </c>
      <c r="C19" s="26" t="s">
        <v>222</v>
      </c>
      <c r="D19" s="35" t="s">
        <v>110</v>
      </c>
      <c r="E19" s="35" t="s">
        <v>68</v>
      </c>
      <c r="F19" s="7" t="s">
        <v>3</v>
      </c>
      <c r="G19" s="8" t="str">
        <f t="shared" si="48"/>
        <v>ΟΚ</v>
      </c>
      <c r="H19" s="8"/>
      <c r="I19" s="19"/>
      <c r="J19" s="10">
        <f t="shared" si="49"/>
        <v>0</v>
      </c>
      <c r="K19" s="10"/>
      <c r="L19" s="10">
        <f t="shared" si="50"/>
        <v>0</v>
      </c>
      <c r="M19" s="11">
        <v>2</v>
      </c>
      <c r="N19" s="12">
        <f t="shared" si="51"/>
        <v>120</v>
      </c>
      <c r="O19" s="12"/>
      <c r="P19" s="12">
        <f t="shared" si="52"/>
        <v>0</v>
      </c>
      <c r="Q19" s="10" t="s">
        <v>3</v>
      </c>
      <c r="R19" s="10">
        <f t="shared" si="53"/>
        <v>170</v>
      </c>
      <c r="S19" s="10"/>
      <c r="T19" s="10">
        <f t="shared" si="54"/>
        <v>0</v>
      </c>
      <c r="U19" s="10">
        <v>8</v>
      </c>
      <c r="V19" s="10">
        <f t="shared" si="55"/>
        <v>160</v>
      </c>
      <c r="W19" s="10">
        <v>1984</v>
      </c>
      <c r="X19" s="10">
        <f t="shared" si="56"/>
        <v>34</v>
      </c>
      <c r="Y19" s="10">
        <f t="shared" si="57"/>
        <v>50</v>
      </c>
      <c r="Z19" s="13">
        <f t="shared" si="58"/>
        <v>0</v>
      </c>
      <c r="AA19" s="36">
        <f t="shared" si="59"/>
        <v>500</v>
      </c>
      <c r="AB19" s="10"/>
    </row>
    <row r="20" spans="1:28" ht="18" customHeight="1">
      <c r="A20" s="10">
        <v>17</v>
      </c>
      <c r="B20" s="38" t="s">
        <v>40</v>
      </c>
      <c r="C20" s="26" t="s">
        <v>194</v>
      </c>
      <c r="D20" s="35" t="s">
        <v>41</v>
      </c>
      <c r="E20" s="35" t="s">
        <v>42</v>
      </c>
      <c r="F20" s="7" t="s">
        <v>3</v>
      </c>
      <c r="G20" s="8" t="str">
        <f t="shared" si="48"/>
        <v>ΟΚ</v>
      </c>
      <c r="H20" s="8"/>
      <c r="I20" s="19"/>
      <c r="J20" s="10">
        <f t="shared" si="49"/>
        <v>0</v>
      </c>
      <c r="K20" s="10"/>
      <c r="L20" s="10">
        <f t="shared" si="50"/>
        <v>0</v>
      </c>
      <c r="M20" s="11">
        <v>2</v>
      </c>
      <c r="N20" s="12">
        <f t="shared" si="51"/>
        <v>120</v>
      </c>
      <c r="O20" s="12"/>
      <c r="P20" s="12">
        <f t="shared" si="52"/>
        <v>0</v>
      </c>
      <c r="Q20" s="10"/>
      <c r="R20" s="10">
        <f t="shared" si="53"/>
        <v>0</v>
      </c>
      <c r="S20" s="10" t="s">
        <v>3</v>
      </c>
      <c r="T20" s="10">
        <f t="shared" si="54"/>
        <v>120</v>
      </c>
      <c r="U20" s="10">
        <v>8</v>
      </c>
      <c r="V20" s="10">
        <f t="shared" si="55"/>
        <v>160</v>
      </c>
      <c r="W20" s="10">
        <v>1972</v>
      </c>
      <c r="X20" s="10">
        <f t="shared" si="56"/>
        <v>46</v>
      </c>
      <c r="Y20" s="10">
        <f t="shared" si="57"/>
        <v>0</v>
      </c>
      <c r="Z20" s="13">
        <f t="shared" si="58"/>
        <v>75</v>
      </c>
      <c r="AA20" s="36">
        <f t="shared" si="59"/>
        <v>475</v>
      </c>
      <c r="AB20" s="10"/>
    </row>
    <row r="21" spans="1:28" s="5" customFormat="1" ht="22.5" customHeight="1">
      <c r="A21" s="10">
        <v>18</v>
      </c>
      <c r="B21" s="38" t="s">
        <v>116</v>
      </c>
      <c r="C21" s="26" t="s">
        <v>225</v>
      </c>
      <c r="D21" s="35" t="s">
        <v>117</v>
      </c>
      <c r="E21" s="35" t="s">
        <v>118</v>
      </c>
      <c r="F21" s="7" t="s">
        <v>3</v>
      </c>
      <c r="G21" s="8" t="str">
        <f t="shared" si="48"/>
        <v>ΟΚ</v>
      </c>
      <c r="H21" s="8"/>
      <c r="I21" s="19"/>
      <c r="J21" s="10">
        <f t="shared" si="49"/>
        <v>0</v>
      </c>
      <c r="K21" s="10"/>
      <c r="L21" s="10">
        <f t="shared" si="50"/>
        <v>0</v>
      </c>
      <c r="M21" s="11"/>
      <c r="N21" s="12">
        <f t="shared" si="51"/>
        <v>0</v>
      </c>
      <c r="O21" s="12">
        <v>3</v>
      </c>
      <c r="P21" s="12">
        <f t="shared" si="52"/>
        <v>360</v>
      </c>
      <c r="Q21" s="10"/>
      <c r="R21" s="10">
        <f t="shared" si="53"/>
        <v>0</v>
      </c>
      <c r="S21" s="10"/>
      <c r="T21" s="10">
        <f t="shared" si="54"/>
        <v>0</v>
      </c>
      <c r="U21" s="10">
        <v>3</v>
      </c>
      <c r="V21" s="10">
        <f t="shared" si="55"/>
        <v>60</v>
      </c>
      <c r="W21" s="10">
        <v>1984</v>
      </c>
      <c r="X21" s="10">
        <f t="shared" si="56"/>
        <v>34</v>
      </c>
      <c r="Y21" s="10">
        <f t="shared" si="57"/>
        <v>50</v>
      </c>
      <c r="Z21" s="13">
        <f t="shared" si="58"/>
        <v>0</v>
      </c>
      <c r="AA21" s="36">
        <f t="shared" si="59"/>
        <v>470</v>
      </c>
      <c r="AB21" s="10"/>
    </row>
    <row r="22" spans="1:28" ht="18" customHeight="1">
      <c r="A22" s="10">
        <v>19</v>
      </c>
      <c r="B22" s="38" t="s">
        <v>23</v>
      </c>
      <c r="C22" s="26" t="s">
        <v>188</v>
      </c>
      <c r="D22" s="35" t="s">
        <v>24</v>
      </c>
      <c r="E22" s="35" t="s">
        <v>25</v>
      </c>
      <c r="F22" s="7" t="s">
        <v>3</v>
      </c>
      <c r="G22" s="8" t="str">
        <f t="shared" si="48"/>
        <v>ΟΚ</v>
      </c>
      <c r="H22" s="8"/>
      <c r="I22" s="19">
        <v>13</v>
      </c>
      <c r="J22" s="10">
        <f t="shared" si="49"/>
        <v>221</v>
      </c>
      <c r="K22" s="10"/>
      <c r="L22" s="10">
        <f t="shared" si="50"/>
        <v>0</v>
      </c>
      <c r="M22" s="11">
        <v>2</v>
      </c>
      <c r="N22" s="12">
        <f t="shared" si="51"/>
        <v>120</v>
      </c>
      <c r="O22" s="12"/>
      <c r="P22" s="12">
        <f t="shared" si="52"/>
        <v>0</v>
      </c>
      <c r="Q22" s="10"/>
      <c r="R22" s="10">
        <f t="shared" si="53"/>
        <v>0</v>
      </c>
      <c r="S22" s="10"/>
      <c r="T22" s="10">
        <f t="shared" si="54"/>
        <v>0</v>
      </c>
      <c r="U22" s="10"/>
      <c r="V22" s="10">
        <f t="shared" si="55"/>
        <v>0</v>
      </c>
      <c r="W22" s="10">
        <v>1978</v>
      </c>
      <c r="X22" s="10">
        <f t="shared" si="56"/>
        <v>40</v>
      </c>
      <c r="Y22" s="10">
        <f>IF(AND(X22&gt;=24,X22&lt;=40),50,0)</f>
        <v>50</v>
      </c>
      <c r="Z22" s="13">
        <f t="shared" si="58"/>
        <v>75</v>
      </c>
      <c r="AA22" s="36">
        <f t="shared" si="59"/>
        <v>466</v>
      </c>
      <c r="AB22" s="10"/>
    </row>
    <row r="23" spans="1:28" ht="18" customHeight="1">
      <c r="A23" s="10">
        <v>20</v>
      </c>
      <c r="B23" s="38" t="s">
        <v>170</v>
      </c>
      <c r="C23" s="26" t="s">
        <v>245</v>
      </c>
      <c r="D23" s="35" t="s">
        <v>171</v>
      </c>
      <c r="E23" s="35" t="s">
        <v>88</v>
      </c>
      <c r="F23" s="7" t="s">
        <v>3</v>
      </c>
      <c r="G23" s="8" t="str">
        <f t="shared" si="48"/>
        <v>ΟΚ</v>
      </c>
      <c r="H23" s="8"/>
      <c r="I23" s="19"/>
      <c r="J23" s="10">
        <f t="shared" si="49"/>
        <v>0</v>
      </c>
      <c r="K23" s="10"/>
      <c r="L23" s="10">
        <f t="shared" si="50"/>
        <v>0</v>
      </c>
      <c r="M23" s="11"/>
      <c r="N23" s="12">
        <f t="shared" si="51"/>
        <v>0</v>
      </c>
      <c r="O23" s="12">
        <v>3</v>
      </c>
      <c r="P23" s="12">
        <f t="shared" si="52"/>
        <v>360</v>
      </c>
      <c r="Q23" s="10"/>
      <c r="R23" s="10">
        <f t="shared" si="53"/>
        <v>0</v>
      </c>
      <c r="S23" s="10"/>
      <c r="T23" s="10">
        <f t="shared" si="54"/>
        <v>0</v>
      </c>
      <c r="U23" s="10">
        <v>1</v>
      </c>
      <c r="V23" s="10">
        <f t="shared" si="55"/>
        <v>20</v>
      </c>
      <c r="W23" s="10">
        <v>1973</v>
      </c>
      <c r="X23" s="10">
        <f t="shared" si="56"/>
        <v>45</v>
      </c>
      <c r="Y23" s="10">
        <f aca="true" t="shared" si="60" ref="Y23:Y65">IF(AND(X23&gt;24,X23&lt;40),50,0)</f>
        <v>0</v>
      </c>
      <c r="Z23" s="13">
        <f t="shared" si="58"/>
        <v>75</v>
      </c>
      <c r="AA23" s="36">
        <f t="shared" si="59"/>
        <v>455</v>
      </c>
      <c r="AB23" s="10"/>
    </row>
    <row r="24" spans="1:28" ht="18" customHeight="1">
      <c r="A24" s="10">
        <v>21</v>
      </c>
      <c r="B24" s="38" t="s">
        <v>131</v>
      </c>
      <c r="C24" s="26" t="s">
        <v>231</v>
      </c>
      <c r="D24" s="35" t="s">
        <v>132</v>
      </c>
      <c r="E24" s="35" t="s">
        <v>133</v>
      </c>
      <c r="F24" s="7" t="s">
        <v>3</v>
      </c>
      <c r="G24" s="8" t="str">
        <f t="shared" si="48"/>
        <v>ΟΚ</v>
      </c>
      <c r="H24" s="8"/>
      <c r="I24" s="19"/>
      <c r="J24" s="10">
        <f t="shared" si="49"/>
        <v>0</v>
      </c>
      <c r="K24" s="10"/>
      <c r="L24" s="10">
        <f t="shared" si="50"/>
        <v>0</v>
      </c>
      <c r="M24" s="11">
        <v>1</v>
      </c>
      <c r="N24" s="12">
        <f t="shared" si="51"/>
        <v>60</v>
      </c>
      <c r="O24" s="12"/>
      <c r="P24" s="12">
        <f t="shared" si="52"/>
        <v>0</v>
      </c>
      <c r="Q24" s="10" t="s">
        <v>3</v>
      </c>
      <c r="R24" s="10">
        <f t="shared" si="53"/>
        <v>170</v>
      </c>
      <c r="S24" s="10"/>
      <c r="T24" s="10">
        <f t="shared" si="54"/>
        <v>0</v>
      </c>
      <c r="U24" s="10">
        <v>7</v>
      </c>
      <c r="V24" s="10">
        <f t="shared" si="55"/>
        <v>140</v>
      </c>
      <c r="W24" s="10">
        <v>1974</v>
      </c>
      <c r="X24" s="10">
        <f t="shared" si="56"/>
        <v>44</v>
      </c>
      <c r="Y24" s="10">
        <f t="shared" si="60"/>
        <v>0</v>
      </c>
      <c r="Z24" s="13">
        <f t="shared" si="58"/>
        <v>75</v>
      </c>
      <c r="AA24" s="36">
        <f t="shared" si="59"/>
        <v>445</v>
      </c>
      <c r="AB24" s="10"/>
    </row>
    <row r="25" spans="1:28" ht="18" customHeight="1">
      <c r="A25" s="10">
        <v>22</v>
      </c>
      <c r="B25" s="38" t="s">
        <v>151</v>
      </c>
      <c r="C25" s="26" t="s">
        <v>238</v>
      </c>
      <c r="D25" s="35" t="s">
        <v>152</v>
      </c>
      <c r="E25" s="35" t="s">
        <v>153</v>
      </c>
      <c r="F25" s="7" t="s">
        <v>3</v>
      </c>
      <c r="G25" s="8" t="str">
        <f t="shared" si="48"/>
        <v>ΟΚ</v>
      </c>
      <c r="H25" s="8"/>
      <c r="I25" s="19">
        <v>22</v>
      </c>
      <c r="J25" s="10">
        <f t="shared" si="49"/>
        <v>374</v>
      </c>
      <c r="K25" s="10"/>
      <c r="L25" s="10">
        <f t="shared" si="50"/>
        <v>0</v>
      </c>
      <c r="M25" s="11"/>
      <c r="N25" s="12">
        <f t="shared" si="51"/>
        <v>0</v>
      </c>
      <c r="O25" s="12"/>
      <c r="P25" s="12">
        <f t="shared" si="52"/>
        <v>0</v>
      </c>
      <c r="Q25" s="10"/>
      <c r="R25" s="10">
        <f t="shared" si="53"/>
        <v>0</v>
      </c>
      <c r="S25" s="10"/>
      <c r="T25" s="10">
        <f t="shared" si="54"/>
        <v>0</v>
      </c>
      <c r="U25" s="10"/>
      <c r="V25" s="10">
        <f t="shared" si="55"/>
        <v>0</v>
      </c>
      <c r="W25" s="10">
        <v>1985</v>
      </c>
      <c r="X25" s="10">
        <f t="shared" si="56"/>
        <v>33</v>
      </c>
      <c r="Y25" s="10">
        <f t="shared" si="60"/>
        <v>50</v>
      </c>
      <c r="Z25" s="13">
        <f t="shared" si="58"/>
        <v>0</v>
      </c>
      <c r="AA25" s="36">
        <f t="shared" si="59"/>
        <v>424</v>
      </c>
      <c r="AB25" s="10"/>
    </row>
    <row r="26" spans="1:28" ht="18" customHeight="1">
      <c r="A26" s="10">
        <v>23</v>
      </c>
      <c r="B26" s="38" t="s">
        <v>72</v>
      </c>
      <c r="C26" s="26" t="s">
        <v>205</v>
      </c>
      <c r="D26" s="35" t="s">
        <v>73</v>
      </c>
      <c r="E26" s="35" t="s">
        <v>74</v>
      </c>
      <c r="F26" s="7" t="s">
        <v>3</v>
      </c>
      <c r="G26" s="8" t="str">
        <f t="shared" si="48"/>
        <v>ΟΚ</v>
      </c>
      <c r="H26" s="8"/>
      <c r="I26" s="19"/>
      <c r="J26" s="10">
        <f t="shared" si="49"/>
        <v>0</v>
      </c>
      <c r="K26" s="10"/>
      <c r="L26" s="10">
        <f t="shared" si="50"/>
        <v>0</v>
      </c>
      <c r="M26" s="11"/>
      <c r="N26" s="12">
        <f t="shared" si="51"/>
        <v>0</v>
      </c>
      <c r="O26" s="12">
        <v>3</v>
      </c>
      <c r="P26" s="12">
        <f t="shared" si="52"/>
        <v>360</v>
      </c>
      <c r="Q26" s="10"/>
      <c r="R26" s="10">
        <f t="shared" si="53"/>
        <v>0</v>
      </c>
      <c r="S26" s="10"/>
      <c r="T26" s="10">
        <f t="shared" si="54"/>
        <v>0</v>
      </c>
      <c r="U26" s="10"/>
      <c r="V26" s="10">
        <f t="shared" si="55"/>
        <v>0</v>
      </c>
      <c r="W26" s="10">
        <v>1982</v>
      </c>
      <c r="X26" s="10">
        <f t="shared" si="56"/>
        <v>36</v>
      </c>
      <c r="Y26" s="10">
        <f t="shared" si="60"/>
        <v>50</v>
      </c>
      <c r="Z26" s="13">
        <f t="shared" si="58"/>
        <v>0</v>
      </c>
      <c r="AA26" s="36">
        <f t="shared" si="59"/>
        <v>410</v>
      </c>
      <c r="AB26" s="10"/>
    </row>
    <row r="27" spans="1:28" ht="18" customHeight="1">
      <c r="A27" s="10">
        <v>24</v>
      </c>
      <c r="B27" s="38" t="s">
        <v>137</v>
      </c>
      <c r="C27" s="26" t="s">
        <v>233</v>
      </c>
      <c r="D27" s="35" t="s">
        <v>138</v>
      </c>
      <c r="E27" s="35" t="s">
        <v>139</v>
      </c>
      <c r="F27" s="7" t="s">
        <v>3</v>
      </c>
      <c r="G27" s="8" t="str">
        <f t="shared" si="48"/>
        <v>ΟΚ</v>
      </c>
      <c r="H27" s="8"/>
      <c r="I27" s="19">
        <v>5</v>
      </c>
      <c r="J27" s="10">
        <f t="shared" si="49"/>
        <v>85</v>
      </c>
      <c r="K27" s="10"/>
      <c r="L27" s="10">
        <f t="shared" si="50"/>
        <v>0</v>
      </c>
      <c r="M27" s="11">
        <v>1</v>
      </c>
      <c r="N27" s="12">
        <f t="shared" si="51"/>
        <v>60</v>
      </c>
      <c r="O27" s="12"/>
      <c r="P27" s="12">
        <f t="shared" si="52"/>
        <v>0</v>
      </c>
      <c r="Q27" s="10" t="s">
        <v>3</v>
      </c>
      <c r="R27" s="10">
        <f t="shared" si="53"/>
        <v>170</v>
      </c>
      <c r="S27" s="10"/>
      <c r="T27" s="10">
        <f t="shared" si="54"/>
        <v>0</v>
      </c>
      <c r="U27" s="10"/>
      <c r="V27" s="10">
        <f t="shared" si="55"/>
        <v>0</v>
      </c>
      <c r="W27" s="10">
        <v>1974</v>
      </c>
      <c r="X27" s="10">
        <f t="shared" si="56"/>
        <v>44</v>
      </c>
      <c r="Y27" s="10">
        <f t="shared" si="60"/>
        <v>0</v>
      </c>
      <c r="Z27" s="13">
        <f t="shared" si="58"/>
        <v>75</v>
      </c>
      <c r="AA27" s="36">
        <f t="shared" si="59"/>
        <v>390</v>
      </c>
      <c r="AB27" s="10"/>
    </row>
    <row r="28" spans="1:28" ht="18" customHeight="1">
      <c r="A28" s="10">
        <v>25</v>
      </c>
      <c r="B28" s="38" t="s">
        <v>97</v>
      </c>
      <c r="C28" s="26" t="s">
        <v>214</v>
      </c>
      <c r="D28" s="35" t="s">
        <v>98</v>
      </c>
      <c r="E28" s="35" t="s">
        <v>99</v>
      </c>
      <c r="F28" s="7" t="s">
        <v>3</v>
      </c>
      <c r="G28" s="8" t="str">
        <f t="shared" si="48"/>
        <v>ΟΚ</v>
      </c>
      <c r="H28" s="8"/>
      <c r="I28" s="19"/>
      <c r="J28" s="10">
        <f t="shared" si="49"/>
        <v>0</v>
      </c>
      <c r="K28" s="10"/>
      <c r="L28" s="10">
        <f t="shared" si="50"/>
        <v>0</v>
      </c>
      <c r="M28" s="11">
        <v>2</v>
      </c>
      <c r="N28" s="12">
        <f t="shared" si="51"/>
        <v>120</v>
      </c>
      <c r="O28" s="12"/>
      <c r="P28" s="12">
        <f t="shared" si="52"/>
        <v>0</v>
      </c>
      <c r="Q28" s="10" t="s">
        <v>3</v>
      </c>
      <c r="R28" s="10">
        <f t="shared" si="53"/>
        <v>170</v>
      </c>
      <c r="S28" s="10"/>
      <c r="T28" s="10">
        <f t="shared" si="54"/>
        <v>0</v>
      </c>
      <c r="U28" s="10"/>
      <c r="V28" s="10">
        <f t="shared" si="55"/>
        <v>0</v>
      </c>
      <c r="W28" s="10">
        <v>1972</v>
      </c>
      <c r="X28" s="10">
        <f t="shared" si="56"/>
        <v>46</v>
      </c>
      <c r="Y28" s="10">
        <f t="shared" si="60"/>
        <v>0</v>
      </c>
      <c r="Z28" s="13">
        <f t="shared" si="58"/>
        <v>75</v>
      </c>
      <c r="AA28" s="36">
        <f t="shared" si="59"/>
        <v>365</v>
      </c>
      <c r="AB28" s="10"/>
    </row>
    <row r="29" spans="1:28" ht="18" customHeight="1">
      <c r="A29" s="10">
        <v>26</v>
      </c>
      <c r="B29" s="53" t="s">
        <v>69</v>
      </c>
      <c r="C29" s="43" t="s">
        <v>204</v>
      </c>
      <c r="D29" s="44" t="s">
        <v>70</v>
      </c>
      <c r="E29" s="44" t="s">
        <v>71</v>
      </c>
      <c r="F29" s="7" t="s">
        <v>3</v>
      </c>
      <c r="G29" s="8" t="str">
        <f t="shared" si="48"/>
        <v>ΟΚ</v>
      </c>
      <c r="H29" s="8"/>
      <c r="I29" s="19"/>
      <c r="J29" s="10">
        <f t="shared" si="49"/>
        <v>0</v>
      </c>
      <c r="K29" s="10"/>
      <c r="L29" s="10">
        <f t="shared" si="50"/>
        <v>0</v>
      </c>
      <c r="M29" s="11"/>
      <c r="N29" s="12">
        <f t="shared" si="51"/>
        <v>0</v>
      </c>
      <c r="O29" s="12"/>
      <c r="P29" s="12">
        <f t="shared" si="52"/>
        <v>0</v>
      </c>
      <c r="Q29" s="10" t="s">
        <v>3</v>
      </c>
      <c r="R29" s="10">
        <f t="shared" si="53"/>
        <v>170</v>
      </c>
      <c r="S29" s="10"/>
      <c r="T29" s="10">
        <f t="shared" si="54"/>
        <v>0</v>
      </c>
      <c r="U29" s="10">
        <v>5</v>
      </c>
      <c r="V29" s="10">
        <f t="shared" si="55"/>
        <v>100</v>
      </c>
      <c r="W29" s="10">
        <v>1974</v>
      </c>
      <c r="X29" s="10">
        <f t="shared" si="56"/>
        <v>44</v>
      </c>
      <c r="Y29" s="10">
        <f t="shared" si="60"/>
        <v>0</v>
      </c>
      <c r="Z29" s="13">
        <f t="shared" si="58"/>
        <v>75</v>
      </c>
      <c r="AA29" s="36">
        <f t="shared" si="59"/>
        <v>345</v>
      </c>
      <c r="AB29" s="10"/>
    </row>
    <row r="30" spans="1:28" ht="18" customHeight="1">
      <c r="A30" s="10">
        <v>26</v>
      </c>
      <c r="B30" s="38" t="s">
        <v>178</v>
      </c>
      <c r="C30" s="26" t="s">
        <v>249</v>
      </c>
      <c r="D30" s="35" t="s">
        <v>179</v>
      </c>
      <c r="E30" s="35" t="s">
        <v>68</v>
      </c>
      <c r="F30" s="7" t="s">
        <v>3</v>
      </c>
      <c r="G30" s="8" t="str">
        <f t="shared" si="48"/>
        <v>ΟΚ</v>
      </c>
      <c r="H30" s="8"/>
      <c r="I30" s="19"/>
      <c r="J30" s="10">
        <f t="shared" si="49"/>
        <v>0</v>
      </c>
      <c r="K30" s="10"/>
      <c r="L30" s="10">
        <f t="shared" si="50"/>
        <v>0</v>
      </c>
      <c r="M30" s="11">
        <v>1</v>
      </c>
      <c r="N30" s="12">
        <f t="shared" si="51"/>
        <v>60</v>
      </c>
      <c r="O30" s="12"/>
      <c r="P30" s="12">
        <f t="shared" si="52"/>
        <v>0</v>
      </c>
      <c r="Q30" s="10" t="s">
        <v>3</v>
      </c>
      <c r="R30" s="10">
        <f t="shared" si="53"/>
        <v>170</v>
      </c>
      <c r="S30" s="10"/>
      <c r="T30" s="10">
        <f t="shared" si="54"/>
        <v>0</v>
      </c>
      <c r="U30" s="10">
        <v>2</v>
      </c>
      <c r="V30" s="10">
        <f t="shared" si="55"/>
        <v>40</v>
      </c>
      <c r="W30" s="10">
        <v>1976</v>
      </c>
      <c r="X30" s="10">
        <f t="shared" si="56"/>
        <v>42</v>
      </c>
      <c r="Y30" s="10">
        <f t="shared" si="60"/>
        <v>0</v>
      </c>
      <c r="Z30" s="13">
        <f t="shared" si="58"/>
        <v>75</v>
      </c>
      <c r="AA30" s="36">
        <f t="shared" si="59"/>
        <v>345</v>
      </c>
      <c r="AB30" s="10"/>
    </row>
    <row r="31" spans="1:28" ht="19.5" customHeight="1">
      <c r="A31" s="10">
        <v>28</v>
      </c>
      <c r="B31" s="53" t="s">
        <v>257</v>
      </c>
      <c r="C31" s="43" t="s">
        <v>255</v>
      </c>
      <c r="D31" s="44" t="s">
        <v>128</v>
      </c>
      <c r="E31" s="44" t="s">
        <v>102</v>
      </c>
      <c r="F31" s="7" t="s">
        <v>3</v>
      </c>
      <c r="G31" s="8" t="str">
        <f t="shared" si="48"/>
        <v>ΟΚ</v>
      </c>
      <c r="H31" s="8"/>
      <c r="I31" s="19"/>
      <c r="J31" s="10">
        <f t="shared" si="49"/>
        <v>0</v>
      </c>
      <c r="K31" s="10"/>
      <c r="L31" s="10">
        <f t="shared" si="50"/>
        <v>0</v>
      </c>
      <c r="M31" s="11"/>
      <c r="N31" s="12">
        <f t="shared" si="51"/>
        <v>0</v>
      </c>
      <c r="O31" s="12"/>
      <c r="P31" s="12">
        <f t="shared" si="52"/>
        <v>0</v>
      </c>
      <c r="Q31" s="10" t="s">
        <v>3</v>
      </c>
      <c r="R31" s="10">
        <f t="shared" si="53"/>
        <v>170</v>
      </c>
      <c r="S31" s="10"/>
      <c r="T31" s="10">
        <f t="shared" si="54"/>
        <v>0</v>
      </c>
      <c r="U31" s="10">
        <v>6</v>
      </c>
      <c r="V31" s="10">
        <f t="shared" si="55"/>
        <v>120</v>
      </c>
      <c r="W31" s="10">
        <v>1980</v>
      </c>
      <c r="X31" s="10">
        <f t="shared" si="56"/>
        <v>38</v>
      </c>
      <c r="Y31" s="10">
        <f t="shared" si="60"/>
        <v>50</v>
      </c>
      <c r="Z31" s="13">
        <f t="shared" si="58"/>
        <v>0</v>
      </c>
      <c r="AA31" s="36">
        <f t="shared" si="59"/>
        <v>340</v>
      </c>
      <c r="AB31" s="45"/>
    </row>
    <row r="32" spans="1:28" ht="18" customHeight="1">
      <c r="A32" s="10">
        <v>29</v>
      </c>
      <c r="B32" s="38" t="s">
        <v>113</v>
      </c>
      <c r="C32" s="26" t="s">
        <v>224</v>
      </c>
      <c r="D32" s="35" t="s">
        <v>114</v>
      </c>
      <c r="E32" s="35" t="s">
        <v>115</v>
      </c>
      <c r="F32" s="7" t="s">
        <v>3</v>
      </c>
      <c r="G32" s="8" t="str">
        <f t="shared" si="48"/>
        <v>ΟΚ</v>
      </c>
      <c r="H32" s="8"/>
      <c r="I32" s="19"/>
      <c r="J32" s="10">
        <f t="shared" si="49"/>
        <v>0</v>
      </c>
      <c r="K32" s="10"/>
      <c r="L32" s="10">
        <f t="shared" si="50"/>
        <v>0</v>
      </c>
      <c r="M32" s="11"/>
      <c r="N32" s="12">
        <f t="shared" si="51"/>
        <v>0</v>
      </c>
      <c r="O32" s="12"/>
      <c r="P32" s="12">
        <f t="shared" si="52"/>
        <v>0</v>
      </c>
      <c r="Q32" s="10"/>
      <c r="R32" s="10">
        <f t="shared" si="53"/>
        <v>0</v>
      </c>
      <c r="S32" s="10" t="s">
        <v>3</v>
      </c>
      <c r="T32" s="10">
        <f t="shared" si="54"/>
        <v>120</v>
      </c>
      <c r="U32" s="10">
        <v>8</v>
      </c>
      <c r="V32" s="10">
        <f t="shared" si="55"/>
        <v>160</v>
      </c>
      <c r="W32" s="10">
        <v>1991</v>
      </c>
      <c r="X32" s="10">
        <f t="shared" si="56"/>
        <v>27</v>
      </c>
      <c r="Y32" s="10">
        <f t="shared" si="60"/>
        <v>50</v>
      </c>
      <c r="Z32" s="13">
        <f t="shared" si="58"/>
        <v>0</v>
      </c>
      <c r="AA32" s="36">
        <f t="shared" si="59"/>
        <v>330</v>
      </c>
      <c r="AB32" s="10"/>
    </row>
    <row r="33" spans="1:28" ht="18" customHeight="1">
      <c r="A33" s="10">
        <v>30</v>
      </c>
      <c r="B33" s="38" t="s">
        <v>258</v>
      </c>
      <c r="C33" s="43" t="s">
        <v>212</v>
      </c>
      <c r="D33" s="44" t="s">
        <v>92</v>
      </c>
      <c r="E33" s="44" t="s">
        <v>93</v>
      </c>
      <c r="F33" s="7" t="s">
        <v>3</v>
      </c>
      <c r="G33" s="8" t="str">
        <f t="shared" si="48"/>
        <v>ΟΚ</v>
      </c>
      <c r="H33" s="8"/>
      <c r="I33" s="19">
        <v>15</v>
      </c>
      <c r="J33" s="10">
        <f t="shared" si="49"/>
        <v>255</v>
      </c>
      <c r="K33" s="10"/>
      <c r="L33" s="10">
        <f t="shared" si="50"/>
        <v>0</v>
      </c>
      <c r="M33" s="11"/>
      <c r="N33" s="12">
        <f t="shared" si="51"/>
        <v>0</v>
      </c>
      <c r="O33" s="12"/>
      <c r="P33" s="12">
        <f t="shared" si="52"/>
        <v>0</v>
      </c>
      <c r="Q33" s="10"/>
      <c r="R33" s="10">
        <f t="shared" si="53"/>
        <v>0</v>
      </c>
      <c r="S33" s="10"/>
      <c r="T33" s="10">
        <f t="shared" si="54"/>
        <v>0</v>
      </c>
      <c r="U33" s="10">
        <v>1</v>
      </c>
      <c r="V33" s="10">
        <f t="shared" si="55"/>
        <v>20</v>
      </c>
      <c r="W33" s="10">
        <v>1984</v>
      </c>
      <c r="X33" s="10">
        <f t="shared" si="56"/>
        <v>34</v>
      </c>
      <c r="Y33" s="10">
        <f t="shared" si="60"/>
        <v>50</v>
      </c>
      <c r="Z33" s="13">
        <f t="shared" si="58"/>
        <v>0</v>
      </c>
      <c r="AA33" s="36">
        <f t="shared" si="59"/>
        <v>325</v>
      </c>
      <c r="AB33" s="45"/>
    </row>
    <row r="34" spans="1:28" ht="18" customHeight="1">
      <c r="A34" s="10">
        <v>30</v>
      </c>
      <c r="B34" s="38" t="s">
        <v>143</v>
      </c>
      <c r="C34" s="26" t="s">
        <v>235</v>
      </c>
      <c r="D34" s="35" t="s">
        <v>144</v>
      </c>
      <c r="E34" s="35" t="s">
        <v>25</v>
      </c>
      <c r="F34" s="7" t="s">
        <v>3</v>
      </c>
      <c r="G34" s="8" t="str">
        <f t="shared" si="48"/>
        <v>ΟΚ</v>
      </c>
      <c r="H34" s="8"/>
      <c r="I34" s="19"/>
      <c r="J34" s="10">
        <f t="shared" si="49"/>
        <v>0</v>
      </c>
      <c r="K34" s="10"/>
      <c r="L34" s="10">
        <f t="shared" si="50"/>
        <v>0</v>
      </c>
      <c r="M34" s="11">
        <v>1</v>
      </c>
      <c r="N34" s="12">
        <f t="shared" si="51"/>
        <v>60</v>
      </c>
      <c r="O34" s="12"/>
      <c r="P34" s="12">
        <f t="shared" si="52"/>
        <v>0</v>
      </c>
      <c r="Q34" s="10" t="s">
        <v>3</v>
      </c>
      <c r="R34" s="10">
        <f t="shared" si="53"/>
        <v>170</v>
      </c>
      <c r="S34" s="10"/>
      <c r="T34" s="10">
        <f t="shared" si="54"/>
        <v>0</v>
      </c>
      <c r="U34" s="10">
        <v>1</v>
      </c>
      <c r="V34" s="10">
        <f t="shared" si="55"/>
        <v>20</v>
      </c>
      <c r="W34" s="10">
        <v>1971</v>
      </c>
      <c r="X34" s="10">
        <f t="shared" si="56"/>
        <v>47</v>
      </c>
      <c r="Y34" s="10">
        <f t="shared" si="60"/>
        <v>0</v>
      </c>
      <c r="Z34" s="13">
        <f t="shared" si="58"/>
        <v>75</v>
      </c>
      <c r="AA34" s="36">
        <f t="shared" si="59"/>
        <v>325</v>
      </c>
      <c r="AB34" s="10"/>
    </row>
    <row r="35" spans="1:28" s="5" customFormat="1" ht="22.5" customHeight="1">
      <c r="A35" s="10">
        <v>32</v>
      </c>
      <c r="B35" s="53" t="s">
        <v>66</v>
      </c>
      <c r="C35" s="43" t="s">
        <v>203</v>
      </c>
      <c r="D35" s="44" t="s">
        <v>67</v>
      </c>
      <c r="E35" s="44" t="s">
        <v>68</v>
      </c>
      <c r="F35" s="7" t="s">
        <v>3</v>
      </c>
      <c r="G35" s="8" t="str">
        <f t="shared" si="48"/>
        <v>ΟΚ</v>
      </c>
      <c r="H35" s="8"/>
      <c r="I35" s="19"/>
      <c r="J35" s="10">
        <f t="shared" si="49"/>
        <v>0</v>
      </c>
      <c r="K35" s="10"/>
      <c r="L35" s="10">
        <f t="shared" si="50"/>
        <v>0</v>
      </c>
      <c r="M35" s="11">
        <v>1</v>
      </c>
      <c r="N35" s="12">
        <f t="shared" si="51"/>
        <v>60</v>
      </c>
      <c r="O35" s="12"/>
      <c r="P35" s="12">
        <f t="shared" si="52"/>
        <v>0</v>
      </c>
      <c r="Q35" s="10" t="s">
        <v>3</v>
      </c>
      <c r="R35" s="10">
        <f t="shared" si="53"/>
        <v>170</v>
      </c>
      <c r="S35" s="10"/>
      <c r="T35" s="10">
        <f t="shared" si="54"/>
        <v>0</v>
      </c>
      <c r="U35" s="10">
        <v>2</v>
      </c>
      <c r="V35" s="10">
        <f t="shared" si="55"/>
        <v>40</v>
      </c>
      <c r="W35" s="10">
        <v>1985</v>
      </c>
      <c r="X35" s="10">
        <f t="shared" si="56"/>
        <v>33</v>
      </c>
      <c r="Y35" s="10">
        <f t="shared" si="60"/>
        <v>50</v>
      </c>
      <c r="Z35" s="13">
        <f t="shared" si="58"/>
        <v>0</v>
      </c>
      <c r="AA35" s="36">
        <f t="shared" si="59"/>
        <v>320</v>
      </c>
      <c r="AB35" s="10"/>
    </row>
    <row r="36" spans="1:28" ht="18" customHeight="1">
      <c r="A36" s="10">
        <v>33</v>
      </c>
      <c r="B36" s="38" t="s">
        <v>183</v>
      </c>
      <c r="C36" s="26" t="s">
        <v>250</v>
      </c>
      <c r="D36" s="35" t="s">
        <v>184</v>
      </c>
      <c r="E36" s="35" t="s">
        <v>185</v>
      </c>
      <c r="F36" s="7" t="s">
        <v>3</v>
      </c>
      <c r="G36" s="8" t="str">
        <f t="shared" si="48"/>
        <v>ΟΚ</v>
      </c>
      <c r="H36" s="8"/>
      <c r="I36" s="19"/>
      <c r="J36" s="10">
        <f t="shared" si="49"/>
        <v>0</v>
      </c>
      <c r="K36" s="10"/>
      <c r="L36" s="10">
        <f t="shared" si="50"/>
        <v>0</v>
      </c>
      <c r="M36" s="11">
        <v>2</v>
      </c>
      <c r="N36" s="12">
        <f t="shared" si="51"/>
        <v>120</v>
      </c>
      <c r="O36" s="12"/>
      <c r="P36" s="12">
        <f t="shared" si="52"/>
        <v>0</v>
      </c>
      <c r="Q36" s="10"/>
      <c r="R36" s="10">
        <f t="shared" si="53"/>
        <v>0</v>
      </c>
      <c r="S36" s="10" t="s">
        <v>3</v>
      </c>
      <c r="T36" s="10">
        <f t="shared" si="54"/>
        <v>120</v>
      </c>
      <c r="U36" s="10"/>
      <c r="V36" s="10">
        <f t="shared" si="55"/>
        <v>0</v>
      </c>
      <c r="W36" s="10">
        <v>1975</v>
      </c>
      <c r="X36" s="10">
        <f t="shared" si="56"/>
        <v>43</v>
      </c>
      <c r="Y36" s="10">
        <f t="shared" si="60"/>
        <v>0</v>
      </c>
      <c r="Z36" s="13">
        <f t="shared" si="58"/>
        <v>75</v>
      </c>
      <c r="AA36" s="36">
        <f t="shared" si="59"/>
        <v>315</v>
      </c>
      <c r="AB36" s="10"/>
    </row>
    <row r="37" spans="1:28" ht="18" customHeight="1">
      <c r="A37" s="10">
        <v>34</v>
      </c>
      <c r="B37" s="38" t="s">
        <v>43</v>
      </c>
      <c r="C37" s="26" t="s">
        <v>195</v>
      </c>
      <c r="D37" s="35" t="s">
        <v>44</v>
      </c>
      <c r="E37" s="35" t="s">
        <v>45</v>
      </c>
      <c r="F37" s="7" t="s">
        <v>3</v>
      </c>
      <c r="G37" s="8" t="str">
        <f t="shared" si="48"/>
        <v>ΟΚ</v>
      </c>
      <c r="H37" s="8"/>
      <c r="I37" s="19"/>
      <c r="J37" s="10">
        <f t="shared" si="49"/>
        <v>0</v>
      </c>
      <c r="K37" s="10"/>
      <c r="L37" s="10">
        <f t="shared" si="50"/>
        <v>0</v>
      </c>
      <c r="M37" s="11">
        <v>1</v>
      </c>
      <c r="N37" s="12">
        <f t="shared" si="51"/>
        <v>60</v>
      </c>
      <c r="O37" s="12"/>
      <c r="P37" s="12">
        <f t="shared" si="52"/>
        <v>0</v>
      </c>
      <c r="Q37" s="10"/>
      <c r="R37" s="10">
        <f t="shared" si="53"/>
        <v>0</v>
      </c>
      <c r="S37" s="10"/>
      <c r="T37" s="10">
        <f t="shared" si="54"/>
        <v>0</v>
      </c>
      <c r="U37" s="10">
        <v>8</v>
      </c>
      <c r="V37" s="10">
        <f t="shared" si="55"/>
        <v>160</v>
      </c>
      <c r="W37" s="10">
        <v>1973</v>
      </c>
      <c r="X37" s="10">
        <f t="shared" si="56"/>
        <v>45</v>
      </c>
      <c r="Y37" s="10">
        <f t="shared" si="60"/>
        <v>0</v>
      </c>
      <c r="Z37" s="13">
        <f t="shared" si="58"/>
        <v>75</v>
      </c>
      <c r="AA37" s="36">
        <f t="shared" si="59"/>
        <v>295</v>
      </c>
      <c r="AB37" s="10"/>
    </row>
    <row r="38" spans="1:28" ht="18" customHeight="1">
      <c r="A38" s="10">
        <v>35</v>
      </c>
      <c r="B38" s="53" t="s">
        <v>106</v>
      </c>
      <c r="C38" s="43" t="s">
        <v>217</v>
      </c>
      <c r="D38" s="44" t="s">
        <v>107</v>
      </c>
      <c r="E38" s="44" t="s">
        <v>108</v>
      </c>
      <c r="F38" s="47" t="s">
        <v>3</v>
      </c>
      <c r="G38" s="48" t="str">
        <f t="shared" si="48"/>
        <v>ΟΚ</v>
      </c>
      <c r="H38" s="48"/>
      <c r="I38" s="49"/>
      <c r="J38" s="42">
        <f t="shared" si="49"/>
        <v>0</v>
      </c>
      <c r="K38" s="42"/>
      <c r="L38" s="42">
        <f t="shared" si="50"/>
        <v>0</v>
      </c>
      <c r="M38" s="47">
        <v>1</v>
      </c>
      <c r="N38" s="42">
        <f t="shared" si="51"/>
        <v>60</v>
      </c>
      <c r="O38" s="42"/>
      <c r="P38" s="42">
        <f t="shared" si="52"/>
        <v>0</v>
      </c>
      <c r="Q38" s="42"/>
      <c r="R38" s="42">
        <f t="shared" si="53"/>
        <v>0</v>
      </c>
      <c r="S38" s="42" t="s">
        <v>3</v>
      </c>
      <c r="T38" s="42">
        <f t="shared" si="54"/>
        <v>120</v>
      </c>
      <c r="U38" s="42"/>
      <c r="V38" s="42">
        <f t="shared" si="55"/>
        <v>0</v>
      </c>
      <c r="W38" s="42">
        <v>1974</v>
      </c>
      <c r="X38" s="42">
        <f t="shared" si="56"/>
        <v>44</v>
      </c>
      <c r="Y38" s="42">
        <f t="shared" si="60"/>
        <v>0</v>
      </c>
      <c r="Z38" s="50">
        <f t="shared" si="58"/>
        <v>75</v>
      </c>
      <c r="AA38" s="51">
        <f t="shared" si="59"/>
        <v>255</v>
      </c>
      <c r="AB38" s="43"/>
    </row>
    <row r="39" spans="1:28" s="5" customFormat="1" ht="22.5" customHeight="1">
      <c r="A39" s="10">
        <v>36</v>
      </c>
      <c r="B39" s="38" t="s">
        <v>100</v>
      </c>
      <c r="C39" s="26" t="s">
        <v>215</v>
      </c>
      <c r="D39" s="35" t="s">
        <v>101</v>
      </c>
      <c r="E39" s="35" t="s">
        <v>102</v>
      </c>
      <c r="F39" s="7" t="s">
        <v>3</v>
      </c>
      <c r="G39" s="8" t="str">
        <f t="shared" si="48"/>
        <v>ΟΚ</v>
      </c>
      <c r="H39" s="8"/>
      <c r="I39" s="19"/>
      <c r="J39" s="10">
        <f t="shared" si="49"/>
        <v>0</v>
      </c>
      <c r="K39" s="10"/>
      <c r="L39" s="10">
        <f t="shared" si="50"/>
        <v>0</v>
      </c>
      <c r="M39" s="11"/>
      <c r="N39" s="12">
        <f t="shared" si="51"/>
        <v>0</v>
      </c>
      <c r="O39" s="12"/>
      <c r="P39" s="12">
        <f t="shared" si="52"/>
        <v>0</v>
      </c>
      <c r="Q39" s="10" t="s">
        <v>3</v>
      </c>
      <c r="R39" s="10">
        <f t="shared" si="53"/>
        <v>170</v>
      </c>
      <c r="S39" s="10"/>
      <c r="T39" s="10">
        <f t="shared" si="54"/>
        <v>0</v>
      </c>
      <c r="U39" s="10"/>
      <c r="V39" s="10">
        <f t="shared" si="55"/>
        <v>0</v>
      </c>
      <c r="W39" s="10">
        <v>1972</v>
      </c>
      <c r="X39" s="10">
        <f t="shared" si="56"/>
        <v>46</v>
      </c>
      <c r="Y39" s="10">
        <f t="shared" si="60"/>
        <v>0</v>
      </c>
      <c r="Z39" s="13">
        <f t="shared" si="58"/>
        <v>75</v>
      </c>
      <c r="AA39" s="36">
        <f t="shared" si="59"/>
        <v>245</v>
      </c>
      <c r="AB39" s="10"/>
    </row>
    <row r="40" spans="1:28" ht="18" customHeight="1">
      <c r="A40" s="10">
        <v>37</v>
      </c>
      <c r="B40" s="38" t="s">
        <v>58</v>
      </c>
      <c r="C40" s="26" t="s">
        <v>200</v>
      </c>
      <c r="D40" s="35" t="s">
        <v>59</v>
      </c>
      <c r="E40" s="35" t="s">
        <v>34</v>
      </c>
      <c r="F40" s="7" t="s">
        <v>3</v>
      </c>
      <c r="G40" s="8" t="str">
        <f t="shared" si="48"/>
        <v>ΟΚ</v>
      </c>
      <c r="H40" s="8"/>
      <c r="I40" s="19"/>
      <c r="J40" s="10">
        <f t="shared" si="49"/>
        <v>0</v>
      </c>
      <c r="K40" s="10"/>
      <c r="L40" s="10">
        <f t="shared" si="50"/>
        <v>0</v>
      </c>
      <c r="M40" s="11"/>
      <c r="N40" s="12">
        <f t="shared" si="51"/>
        <v>0</v>
      </c>
      <c r="O40" s="12"/>
      <c r="P40" s="12">
        <f t="shared" si="52"/>
        <v>0</v>
      </c>
      <c r="Q40" s="10"/>
      <c r="R40" s="10">
        <f t="shared" si="53"/>
        <v>0</v>
      </c>
      <c r="S40" s="10"/>
      <c r="T40" s="10">
        <f t="shared" si="54"/>
        <v>0</v>
      </c>
      <c r="U40" s="10">
        <v>8</v>
      </c>
      <c r="V40" s="10">
        <f t="shared" si="55"/>
        <v>160</v>
      </c>
      <c r="W40" s="10">
        <v>1960</v>
      </c>
      <c r="X40" s="10">
        <f t="shared" si="56"/>
        <v>58</v>
      </c>
      <c r="Y40" s="10">
        <f t="shared" si="60"/>
        <v>0</v>
      </c>
      <c r="Z40" s="13">
        <f t="shared" si="58"/>
        <v>75</v>
      </c>
      <c r="AA40" s="36">
        <f t="shared" si="59"/>
        <v>235</v>
      </c>
      <c r="AB40" s="10"/>
    </row>
    <row r="41" spans="1:28" ht="18" customHeight="1">
      <c r="A41" s="10">
        <v>37</v>
      </c>
      <c r="B41" s="38" t="s">
        <v>77</v>
      </c>
      <c r="C41" s="26" t="s">
        <v>207</v>
      </c>
      <c r="D41" s="35" t="s">
        <v>78</v>
      </c>
      <c r="E41" s="35" t="s">
        <v>79</v>
      </c>
      <c r="F41" s="7" t="s">
        <v>3</v>
      </c>
      <c r="G41" s="8" t="str">
        <f t="shared" si="48"/>
        <v>ΟΚ</v>
      </c>
      <c r="H41" s="8"/>
      <c r="I41" s="19"/>
      <c r="J41" s="10">
        <f t="shared" si="49"/>
        <v>0</v>
      </c>
      <c r="K41" s="10"/>
      <c r="L41" s="10">
        <f t="shared" si="50"/>
        <v>0</v>
      </c>
      <c r="M41" s="11"/>
      <c r="N41" s="12">
        <f t="shared" si="51"/>
        <v>0</v>
      </c>
      <c r="O41" s="12"/>
      <c r="P41" s="12">
        <f t="shared" si="52"/>
        <v>0</v>
      </c>
      <c r="Q41" s="10"/>
      <c r="R41" s="10">
        <f t="shared" si="53"/>
        <v>0</v>
      </c>
      <c r="S41" s="10"/>
      <c r="T41" s="10">
        <f t="shared" si="54"/>
        <v>0</v>
      </c>
      <c r="U41" s="10">
        <v>8</v>
      </c>
      <c r="V41" s="10">
        <f t="shared" si="55"/>
        <v>160</v>
      </c>
      <c r="W41" s="10">
        <v>1973</v>
      </c>
      <c r="X41" s="10">
        <f t="shared" si="56"/>
        <v>45</v>
      </c>
      <c r="Y41" s="10">
        <f t="shared" si="60"/>
        <v>0</v>
      </c>
      <c r="Z41" s="13">
        <f t="shared" si="58"/>
        <v>75</v>
      </c>
      <c r="AA41" s="36">
        <f t="shared" si="59"/>
        <v>235</v>
      </c>
      <c r="AB41" s="10"/>
    </row>
    <row r="42" spans="1:28" s="5" customFormat="1" ht="18" customHeight="1">
      <c r="A42" s="10">
        <v>37</v>
      </c>
      <c r="B42" s="38" t="s">
        <v>89</v>
      </c>
      <c r="C42" s="26" t="s">
        <v>211</v>
      </c>
      <c r="D42" s="35" t="s">
        <v>90</v>
      </c>
      <c r="E42" s="35" t="s">
        <v>91</v>
      </c>
      <c r="F42" s="7" t="s">
        <v>3</v>
      </c>
      <c r="G42" s="8" t="str">
        <f t="shared" si="48"/>
        <v>ΟΚ</v>
      </c>
      <c r="H42" s="8"/>
      <c r="I42" s="19"/>
      <c r="J42" s="10">
        <f t="shared" si="49"/>
        <v>0</v>
      </c>
      <c r="K42" s="10"/>
      <c r="L42" s="10">
        <f t="shared" si="50"/>
        <v>0</v>
      </c>
      <c r="M42" s="11"/>
      <c r="N42" s="12">
        <f t="shared" si="51"/>
        <v>0</v>
      </c>
      <c r="O42" s="12"/>
      <c r="P42" s="12">
        <f t="shared" si="52"/>
        <v>0</v>
      </c>
      <c r="Q42" s="10"/>
      <c r="R42" s="10">
        <f t="shared" si="53"/>
        <v>0</v>
      </c>
      <c r="S42" s="10" t="s">
        <v>3</v>
      </c>
      <c r="T42" s="10">
        <f t="shared" si="54"/>
        <v>120</v>
      </c>
      <c r="U42" s="10">
        <v>2</v>
      </c>
      <c r="V42" s="10">
        <f t="shared" si="55"/>
        <v>40</v>
      </c>
      <c r="W42" s="10">
        <v>1977</v>
      </c>
      <c r="X42" s="10">
        <f t="shared" si="56"/>
        <v>41</v>
      </c>
      <c r="Y42" s="10">
        <f t="shared" si="60"/>
        <v>0</v>
      </c>
      <c r="Z42" s="13">
        <f t="shared" si="58"/>
        <v>75</v>
      </c>
      <c r="AA42" s="36">
        <f t="shared" si="59"/>
        <v>235</v>
      </c>
      <c r="AB42" s="10"/>
    </row>
    <row r="43" spans="1:28" ht="21.75" customHeight="1">
      <c r="A43" s="10">
        <v>37</v>
      </c>
      <c r="B43" s="38" t="s">
        <v>168</v>
      </c>
      <c r="C43" s="26" t="s">
        <v>244</v>
      </c>
      <c r="D43" s="35" t="s">
        <v>169</v>
      </c>
      <c r="E43" s="35" t="s">
        <v>54</v>
      </c>
      <c r="F43" s="7" t="s">
        <v>3</v>
      </c>
      <c r="G43" s="8" t="str">
        <f t="shared" si="48"/>
        <v>ΟΚ</v>
      </c>
      <c r="H43" s="8"/>
      <c r="I43" s="19"/>
      <c r="J43" s="10">
        <f t="shared" si="49"/>
        <v>0</v>
      </c>
      <c r="K43" s="10"/>
      <c r="L43" s="10">
        <f t="shared" si="50"/>
        <v>0</v>
      </c>
      <c r="M43" s="11"/>
      <c r="N43" s="12">
        <f t="shared" si="51"/>
        <v>0</v>
      </c>
      <c r="O43" s="12"/>
      <c r="P43" s="12">
        <f t="shared" si="52"/>
        <v>0</v>
      </c>
      <c r="Q43" s="10"/>
      <c r="R43" s="10">
        <f t="shared" si="53"/>
        <v>0</v>
      </c>
      <c r="S43" s="10"/>
      <c r="T43" s="10">
        <f t="shared" si="54"/>
        <v>0</v>
      </c>
      <c r="U43" s="10">
        <v>8</v>
      </c>
      <c r="V43" s="10">
        <f t="shared" si="55"/>
        <v>160</v>
      </c>
      <c r="W43" s="10">
        <v>1956</v>
      </c>
      <c r="X43" s="10">
        <f t="shared" si="56"/>
        <v>62</v>
      </c>
      <c r="Y43" s="10">
        <f t="shared" si="60"/>
        <v>0</v>
      </c>
      <c r="Z43" s="13">
        <f t="shared" si="58"/>
        <v>75</v>
      </c>
      <c r="AA43" s="36">
        <f t="shared" si="59"/>
        <v>235</v>
      </c>
      <c r="AB43" s="10"/>
    </row>
    <row r="44" spans="1:28" ht="18" customHeight="1">
      <c r="A44" s="10">
        <v>41</v>
      </c>
      <c r="B44" s="38" t="s">
        <v>122</v>
      </c>
      <c r="C44" s="26" t="s">
        <v>227</v>
      </c>
      <c r="D44" s="35" t="s">
        <v>123</v>
      </c>
      <c r="E44" s="35" t="s">
        <v>65</v>
      </c>
      <c r="F44" s="7" t="s">
        <v>3</v>
      </c>
      <c r="G44" s="8" t="str">
        <f aca="true" t="shared" si="61" ref="G44:G65">IF(F44="ΝΑΙ","ΟΚ","ΑΠΟΡΡΙΠΤΕΤΑΙ")</f>
        <v>ΟΚ</v>
      </c>
      <c r="H44" s="8"/>
      <c r="I44" s="19"/>
      <c r="J44" s="10">
        <f t="shared" si="49"/>
        <v>0</v>
      </c>
      <c r="K44" s="10"/>
      <c r="L44" s="10">
        <f t="shared" si="50"/>
        <v>0</v>
      </c>
      <c r="M44" s="11">
        <v>1</v>
      </c>
      <c r="N44" s="12">
        <f t="shared" si="51"/>
        <v>60</v>
      </c>
      <c r="O44" s="12"/>
      <c r="P44" s="12">
        <f t="shared" si="52"/>
        <v>0</v>
      </c>
      <c r="Q44" s="10"/>
      <c r="R44" s="10">
        <f t="shared" si="53"/>
        <v>0</v>
      </c>
      <c r="S44" s="10" t="s">
        <v>3</v>
      </c>
      <c r="T44" s="10">
        <f t="shared" si="54"/>
        <v>120</v>
      </c>
      <c r="U44" s="10"/>
      <c r="V44" s="10">
        <f aca="true" t="shared" si="62" ref="V44:V65">U44*20</f>
        <v>0</v>
      </c>
      <c r="W44" s="10">
        <v>1987</v>
      </c>
      <c r="X44" s="10">
        <f aca="true" t="shared" si="63" ref="X44:X65">2018-W44</f>
        <v>31</v>
      </c>
      <c r="Y44" s="10">
        <f t="shared" si="60"/>
        <v>50</v>
      </c>
      <c r="Z44" s="13">
        <f aca="true" t="shared" si="64" ref="Z44:Z65">IF(AND(X44&gt;=40,X44&lt;=100),75,0)</f>
        <v>0</v>
      </c>
      <c r="AA44" s="36">
        <f aca="true" t="shared" si="65" ref="AA44:AA65">J44+L44+N44+P44+R44+T44+V44+Y44+Z44</f>
        <v>230</v>
      </c>
      <c r="AB44" s="10"/>
    </row>
    <row r="45" spans="1:28" ht="18" customHeight="1">
      <c r="A45" s="10">
        <v>42</v>
      </c>
      <c r="B45" s="38" t="s">
        <v>154</v>
      </c>
      <c r="C45" s="26" t="s">
        <v>239</v>
      </c>
      <c r="D45" s="35" t="s">
        <v>155</v>
      </c>
      <c r="E45" s="35" t="s">
        <v>156</v>
      </c>
      <c r="F45" s="7" t="s">
        <v>3</v>
      </c>
      <c r="G45" s="8" t="str">
        <f t="shared" si="61"/>
        <v>ΟΚ</v>
      </c>
      <c r="H45" s="8"/>
      <c r="I45" s="19"/>
      <c r="J45" s="10">
        <f t="shared" si="49"/>
        <v>0</v>
      </c>
      <c r="K45" s="10"/>
      <c r="L45" s="10">
        <f t="shared" si="50"/>
        <v>0</v>
      </c>
      <c r="M45" s="11"/>
      <c r="N45" s="12">
        <f t="shared" si="51"/>
        <v>0</v>
      </c>
      <c r="O45" s="12"/>
      <c r="P45" s="12">
        <f t="shared" si="52"/>
        <v>0</v>
      </c>
      <c r="Q45" s="10" t="s">
        <v>3</v>
      </c>
      <c r="R45" s="10">
        <f t="shared" si="53"/>
        <v>170</v>
      </c>
      <c r="S45" s="10"/>
      <c r="T45" s="10">
        <f t="shared" si="54"/>
        <v>0</v>
      </c>
      <c r="U45" s="10"/>
      <c r="V45" s="10">
        <f t="shared" si="62"/>
        <v>0</v>
      </c>
      <c r="W45" s="10">
        <v>1980</v>
      </c>
      <c r="X45" s="10">
        <f t="shared" si="63"/>
        <v>38</v>
      </c>
      <c r="Y45" s="10">
        <f t="shared" si="60"/>
        <v>50</v>
      </c>
      <c r="Z45" s="13">
        <f t="shared" si="64"/>
        <v>0</v>
      </c>
      <c r="AA45" s="36">
        <f t="shared" si="65"/>
        <v>220</v>
      </c>
      <c r="AB45" s="10"/>
    </row>
    <row r="46" spans="1:28" ht="18" customHeight="1">
      <c r="A46" s="10">
        <v>43</v>
      </c>
      <c r="B46" s="38" t="s">
        <v>80</v>
      </c>
      <c r="C46" s="26" t="s">
        <v>208</v>
      </c>
      <c r="D46" s="35" t="s">
        <v>81</v>
      </c>
      <c r="E46" s="35" t="s">
        <v>82</v>
      </c>
      <c r="F46" s="7" t="s">
        <v>3</v>
      </c>
      <c r="G46" s="8" t="str">
        <f t="shared" si="61"/>
        <v>ΟΚ</v>
      </c>
      <c r="H46" s="8"/>
      <c r="I46" s="19"/>
      <c r="J46" s="10">
        <f t="shared" si="49"/>
        <v>0</v>
      </c>
      <c r="K46" s="10"/>
      <c r="L46" s="10">
        <f t="shared" si="50"/>
        <v>0</v>
      </c>
      <c r="M46" s="11">
        <v>1</v>
      </c>
      <c r="N46" s="12">
        <f t="shared" si="51"/>
        <v>60</v>
      </c>
      <c r="O46" s="12"/>
      <c r="P46" s="12">
        <f t="shared" si="52"/>
        <v>0</v>
      </c>
      <c r="Q46" s="10"/>
      <c r="R46" s="10">
        <f t="shared" si="53"/>
        <v>0</v>
      </c>
      <c r="S46" s="10"/>
      <c r="T46" s="10">
        <f t="shared" si="54"/>
        <v>0</v>
      </c>
      <c r="U46" s="10">
        <v>4</v>
      </c>
      <c r="V46" s="10">
        <f t="shared" si="62"/>
        <v>80</v>
      </c>
      <c r="W46" s="10">
        <v>1967</v>
      </c>
      <c r="X46" s="10">
        <f t="shared" si="63"/>
        <v>51</v>
      </c>
      <c r="Y46" s="10">
        <f t="shared" si="60"/>
        <v>0</v>
      </c>
      <c r="Z46" s="13">
        <f t="shared" si="64"/>
        <v>75</v>
      </c>
      <c r="AA46" s="36">
        <f t="shared" si="65"/>
        <v>215</v>
      </c>
      <c r="AB46" s="10"/>
    </row>
    <row r="47" spans="1:28" ht="18" customHeight="1">
      <c r="A47" s="10">
        <v>44</v>
      </c>
      <c r="B47" s="38" t="s">
        <v>159</v>
      </c>
      <c r="C47" s="26" t="s">
        <v>241</v>
      </c>
      <c r="D47" s="35" t="s">
        <v>160</v>
      </c>
      <c r="E47" s="35" t="s">
        <v>161</v>
      </c>
      <c r="F47" s="7" t="s">
        <v>3</v>
      </c>
      <c r="G47" s="8" t="str">
        <f t="shared" si="61"/>
        <v>ΟΚ</v>
      </c>
      <c r="H47" s="8"/>
      <c r="I47" s="19"/>
      <c r="J47" s="10">
        <f t="shared" si="49"/>
        <v>0</v>
      </c>
      <c r="K47" s="10"/>
      <c r="L47" s="10">
        <f t="shared" si="50"/>
        <v>0</v>
      </c>
      <c r="M47" s="11"/>
      <c r="N47" s="12">
        <f t="shared" si="51"/>
        <v>0</v>
      </c>
      <c r="O47" s="12"/>
      <c r="P47" s="12">
        <f t="shared" si="52"/>
        <v>0</v>
      </c>
      <c r="Q47" s="10"/>
      <c r="R47" s="10">
        <f t="shared" si="53"/>
        <v>0</v>
      </c>
      <c r="S47" s="10" t="s">
        <v>3</v>
      </c>
      <c r="T47" s="10">
        <f t="shared" si="54"/>
        <v>120</v>
      </c>
      <c r="U47" s="10">
        <v>1</v>
      </c>
      <c r="V47" s="10">
        <f t="shared" si="62"/>
        <v>20</v>
      </c>
      <c r="W47" s="10">
        <v>1966</v>
      </c>
      <c r="X47" s="10">
        <f t="shared" si="63"/>
        <v>52</v>
      </c>
      <c r="Y47" s="10">
        <f t="shared" si="60"/>
        <v>0</v>
      </c>
      <c r="Z47" s="13">
        <f t="shared" si="64"/>
        <v>75</v>
      </c>
      <c r="AA47" s="36">
        <f t="shared" si="65"/>
        <v>215</v>
      </c>
      <c r="AB47" s="10"/>
    </row>
    <row r="48" spans="1:28" ht="18" customHeight="1">
      <c r="A48" s="10">
        <v>45</v>
      </c>
      <c r="B48" s="38" t="s">
        <v>129</v>
      </c>
      <c r="C48" s="26" t="s">
        <v>230</v>
      </c>
      <c r="D48" s="35" t="s">
        <v>130</v>
      </c>
      <c r="E48" s="35" t="s">
        <v>99</v>
      </c>
      <c r="F48" s="7" t="s">
        <v>3</v>
      </c>
      <c r="G48" s="8" t="str">
        <f t="shared" si="61"/>
        <v>ΟΚ</v>
      </c>
      <c r="H48" s="8"/>
      <c r="I48" s="19"/>
      <c r="J48" s="10">
        <f t="shared" si="49"/>
        <v>0</v>
      </c>
      <c r="K48" s="10"/>
      <c r="L48" s="10">
        <f t="shared" si="50"/>
        <v>0</v>
      </c>
      <c r="M48" s="11"/>
      <c r="N48" s="12">
        <f t="shared" si="51"/>
        <v>0</v>
      </c>
      <c r="O48" s="12"/>
      <c r="P48" s="12">
        <f t="shared" si="52"/>
        <v>0</v>
      </c>
      <c r="Q48" s="10"/>
      <c r="R48" s="10">
        <f t="shared" si="53"/>
        <v>0</v>
      </c>
      <c r="S48" s="10"/>
      <c r="T48" s="10">
        <f t="shared" si="54"/>
        <v>0</v>
      </c>
      <c r="U48" s="10">
        <v>8</v>
      </c>
      <c r="V48" s="10">
        <f t="shared" si="62"/>
        <v>160</v>
      </c>
      <c r="W48" s="10">
        <v>1989</v>
      </c>
      <c r="X48" s="10">
        <f t="shared" si="63"/>
        <v>29</v>
      </c>
      <c r="Y48" s="10">
        <f t="shared" si="60"/>
        <v>50</v>
      </c>
      <c r="Z48" s="13">
        <f t="shared" si="64"/>
        <v>0</v>
      </c>
      <c r="AA48" s="36">
        <f t="shared" si="65"/>
        <v>210</v>
      </c>
      <c r="AB48" s="10"/>
    </row>
    <row r="49" spans="1:28" ht="18" customHeight="1">
      <c r="A49" s="10">
        <v>45</v>
      </c>
      <c r="B49" s="38" t="s">
        <v>157</v>
      </c>
      <c r="C49" s="26" t="s">
        <v>240</v>
      </c>
      <c r="D49" s="35" t="s">
        <v>158</v>
      </c>
      <c r="E49" s="35" t="s">
        <v>88</v>
      </c>
      <c r="F49" s="7" t="s">
        <v>3</v>
      </c>
      <c r="G49" s="8" t="str">
        <f t="shared" si="61"/>
        <v>ΟΚ</v>
      </c>
      <c r="H49" s="8"/>
      <c r="I49" s="19"/>
      <c r="J49" s="10">
        <f t="shared" si="49"/>
        <v>0</v>
      </c>
      <c r="K49" s="10"/>
      <c r="L49" s="10">
        <f t="shared" si="50"/>
        <v>0</v>
      </c>
      <c r="M49" s="11">
        <v>1</v>
      </c>
      <c r="N49" s="12">
        <f t="shared" si="51"/>
        <v>60</v>
      </c>
      <c r="O49" s="12"/>
      <c r="P49" s="12">
        <f t="shared" si="52"/>
        <v>0</v>
      </c>
      <c r="Q49" s="10"/>
      <c r="R49" s="10">
        <f t="shared" si="53"/>
        <v>0</v>
      </c>
      <c r="S49" s="10"/>
      <c r="T49" s="10">
        <f t="shared" si="54"/>
        <v>0</v>
      </c>
      <c r="U49" s="10">
        <v>5</v>
      </c>
      <c r="V49" s="10">
        <f t="shared" si="62"/>
        <v>100</v>
      </c>
      <c r="W49" s="10">
        <v>1984</v>
      </c>
      <c r="X49" s="10">
        <f t="shared" si="63"/>
        <v>34</v>
      </c>
      <c r="Y49" s="10">
        <f t="shared" si="60"/>
        <v>50</v>
      </c>
      <c r="Z49" s="13">
        <f t="shared" si="64"/>
        <v>0</v>
      </c>
      <c r="AA49" s="36">
        <f t="shared" si="65"/>
        <v>210</v>
      </c>
      <c r="AB49" s="10"/>
    </row>
    <row r="50" spans="1:28" ht="18" customHeight="1">
      <c r="A50" s="10">
        <v>45</v>
      </c>
      <c r="B50" s="38" t="s">
        <v>180</v>
      </c>
      <c r="C50" s="26" t="s">
        <v>248</v>
      </c>
      <c r="D50" s="35" t="s">
        <v>181</v>
      </c>
      <c r="E50" s="35" t="s">
        <v>182</v>
      </c>
      <c r="F50" s="7" t="s">
        <v>3</v>
      </c>
      <c r="G50" s="8" t="str">
        <f t="shared" si="61"/>
        <v>ΟΚ</v>
      </c>
      <c r="H50" s="8"/>
      <c r="I50" s="19"/>
      <c r="J50" s="10">
        <f t="shared" si="49"/>
        <v>0</v>
      </c>
      <c r="K50" s="10"/>
      <c r="L50" s="10">
        <f t="shared" si="50"/>
        <v>0</v>
      </c>
      <c r="M50" s="11"/>
      <c r="N50" s="12">
        <f t="shared" si="51"/>
        <v>0</v>
      </c>
      <c r="O50" s="12"/>
      <c r="P50" s="12">
        <f t="shared" si="52"/>
        <v>0</v>
      </c>
      <c r="Q50" s="10"/>
      <c r="R50" s="10">
        <f t="shared" si="53"/>
        <v>0</v>
      </c>
      <c r="S50" s="10"/>
      <c r="T50" s="10">
        <f t="shared" si="54"/>
        <v>0</v>
      </c>
      <c r="U50" s="10">
        <v>8</v>
      </c>
      <c r="V50" s="10">
        <f t="shared" si="62"/>
        <v>160</v>
      </c>
      <c r="W50" s="10">
        <v>1979</v>
      </c>
      <c r="X50" s="10">
        <f t="shared" si="63"/>
        <v>39</v>
      </c>
      <c r="Y50" s="10">
        <f t="shared" si="60"/>
        <v>50</v>
      </c>
      <c r="Z50" s="13">
        <f t="shared" si="64"/>
        <v>0</v>
      </c>
      <c r="AA50" s="36">
        <f t="shared" si="65"/>
        <v>210</v>
      </c>
      <c r="AB50" s="10"/>
    </row>
    <row r="51" spans="1:28" ht="18" customHeight="1">
      <c r="A51" s="10">
        <v>48</v>
      </c>
      <c r="B51" s="38" t="s">
        <v>38</v>
      </c>
      <c r="C51" s="26" t="s">
        <v>193</v>
      </c>
      <c r="D51" s="35" t="s">
        <v>36</v>
      </c>
      <c r="E51" s="35" t="s">
        <v>39</v>
      </c>
      <c r="F51" s="7" t="s">
        <v>3</v>
      </c>
      <c r="G51" s="8" t="str">
        <f t="shared" si="61"/>
        <v>ΟΚ</v>
      </c>
      <c r="H51" s="8"/>
      <c r="I51" s="19"/>
      <c r="J51" s="10">
        <f t="shared" si="49"/>
        <v>0</v>
      </c>
      <c r="K51" s="10"/>
      <c r="L51" s="10">
        <f t="shared" si="50"/>
        <v>0</v>
      </c>
      <c r="M51" s="11"/>
      <c r="N51" s="12">
        <f t="shared" si="51"/>
        <v>0</v>
      </c>
      <c r="O51" s="12"/>
      <c r="P51" s="12">
        <f t="shared" si="52"/>
        <v>0</v>
      </c>
      <c r="Q51" s="10"/>
      <c r="R51" s="10">
        <f t="shared" si="53"/>
        <v>0</v>
      </c>
      <c r="S51" s="10" t="s">
        <v>3</v>
      </c>
      <c r="T51" s="10">
        <f t="shared" si="54"/>
        <v>120</v>
      </c>
      <c r="U51" s="10"/>
      <c r="V51" s="10">
        <f t="shared" si="62"/>
        <v>0</v>
      </c>
      <c r="W51" s="10">
        <v>1965</v>
      </c>
      <c r="X51" s="10">
        <f t="shared" si="63"/>
        <v>53</v>
      </c>
      <c r="Y51" s="10">
        <f t="shared" si="60"/>
        <v>0</v>
      </c>
      <c r="Z51" s="13">
        <f t="shared" si="64"/>
        <v>75</v>
      </c>
      <c r="AA51" s="36">
        <f t="shared" si="65"/>
        <v>195</v>
      </c>
      <c r="AB51" s="10"/>
    </row>
    <row r="52" spans="1:28" ht="18" customHeight="1">
      <c r="A52" s="10">
        <v>48</v>
      </c>
      <c r="B52" s="53" t="s">
        <v>126</v>
      </c>
      <c r="C52" s="43" t="s">
        <v>229</v>
      </c>
      <c r="D52" s="44" t="s">
        <v>125</v>
      </c>
      <c r="E52" s="44" t="s">
        <v>127</v>
      </c>
      <c r="F52" s="47" t="s">
        <v>3</v>
      </c>
      <c r="G52" s="48" t="str">
        <f t="shared" si="61"/>
        <v>ΟΚ</v>
      </c>
      <c r="H52" s="48"/>
      <c r="I52" s="49"/>
      <c r="J52" s="42">
        <f t="shared" si="49"/>
        <v>0</v>
      </c>
      <c r="K52" s="42"/>
      <c r="L52" s="42">
        <f t="shared" si="50"/>
        <v>0</v>
      </c>
      <c r="M52" s="47">
        <v>2</v>
      </c>
      <c r="N52" s="42">
        <f t="shared" si="51"/>
        <v>120</v>
      </c>
      <c r="O52" s="42"/>
      <c r="P52" s="42">
        <f t="shared" si="52"/>
        <v>0</v>
      </c>
      <c r="Q52" s="42"/>
      <c r="R52" s="42">
        <f t="shared" si="53"/>
        <v>0</v>
      </c>
      <c r="S52" s="42"/>
      <c r="T52" s="42">
        <f t="shared" si="54"/>
        <v>0</v>
      </c>
      <c r="U52" s="42"/>
      <c r="V52" s="42">
        <f t="shared" si="62"/>
        <v>0</v>
      </c>
      <c r="W52" s="42">
        <v>1977</v>
      </c>
      <c r="X52" s="42">
        <f t="shared" si="63"/>
        <v>41</v>
      </c>
      <c r="Y52" s="42">
        <f t="shared" si="60"/>
        <v>0</v>
      </c>
      <c r="Z52" s="50">
        <f t="shared" si="64"/>
        <v>75</v>
      </c>
      <c r="AA52" s="51">
        <f t="shared" si="65"/>
        <v>195</v>
      </c>
      <c r="AB52" s="42"/>
    </row>
    <row r="53" spans="1:28" ht="18" customHeight="1">
      <c r="A53" s="10">
        <v>50</v>
      </c>
      <c r="B53" s="38" t="s">
        <v>172</v>
      </c>
      <c r="C53" s="26" t="s">
        <v>246</v>
      </c>
      <c r="D53" s="35" t="s">
        <v>173</v>
      </c>
      <c r="E53" s="35" t="s">
        <v>174</v>
      </c>
      <c r="F53" s="7" t="s">
        <v>3</v>
      </c>
      <c r="G53" s="8" t="str">
        <f t="shared" si="61"/>
        <v>ΟΚ</v>
      </c>
      <c r="H53" s="8"/>
      <c r="I53" s="19"/>
      <c r="J53" s="10">
        <f t="shared" si="49"/>
        <v>0</v>
      </c>
      <c r="K53" s="10"/>
      <c r="L53" s="10">
        <f t="shared" si="50"/>
        <v>0</v>
      </c>
      <c r="M53" s="11">
        <v>2</v>
      </c>
      <c r="N53" s="12">
        <f t="shared" si="51"/>
        <v>120</v>
      </c>
      <c r="O53" s="12"/>
      <c r="P53" s="12">
        <f t="shared" si="52"/>
        <v>0</v>
      </c>
      <c r="Q53" s="10"/>
      <c r="R53" s="10">
        <f t="shared" si="53"/>
        <v>0</v>
      </c>
      <c r="S53" s="10"/>
      <c r="T53" s="10">
        <f t="shared" si="54"/>
        <v>0</v>
      </c>
      <c r="U53" s="10"/>
      <c r="V53" s="10">
        <f t="shared" si="62"/>
        <v>0</v>
      </c>
      <c r="W53" s="10">
        <v>1963</v>
      </c>
      <c r="X53" s="10">
        <f t="shared" si="63"/>
        <v>55</v>
      </c>
      <c r="Y53" s="10">
        <f t="shared" si="60"/>
        <v>0</v>
      </c>
      <c r="Z53" s="13">
        <f t="shared" si="64"/>
        <v>75</v>
      </c>
      <c r="AA53" s="36">
        <f t="shared" si="65"/>
        <v>195</v>
      </c>
      <c r="AB53" s="10"/>
    </row>
    <row r="54" spans="1:28" ht="18" customHeight="1">
      <c r="A54" s="10">
        <v>51</v>
      </c>
      <c r="B54" s="38" t="s">
        <v>83</v>
      </c>
      <c r="C54" s="26" t="s">
        <v>209</v>
      </c>
      <c r="D54" s="35" t="s">
        <v>84</v>
      </c>
      <c r="E54" s="35" t="s">
        <v>85</v>
      </c>
      <c r="F54" s="7" t="s">
        <v>3</v>
      </c>
      <c r="G54" s="8" t="str">
        <f t="shared" si="61"/>
        <v>ΟΚ</v>
      </c>
      <c r="H54" s="8"/>
      <c r="I54" s="19"/>
      <c r="J54" s="10">
        <f t="shared" si="49"/>
        <v>0</v>
      </c>
      <c r="K54" s="10"/>
      <c r="L54" s="10">
        <f t="shared" si="50"/>
        <v>0</v>
      </c>
      <c r="M54" s="11">
        <v>2</v>
      </c>
      <c r="N54" s="12">
        <f t="shared" si="51"/>
        <v>120</v>
      </c>
      <c r="O54" s="12"/>
      <c r="P54" s="12">
        <f t="shared" si="52"/>
        <v>0</v>
      </c>
      <c r="Q54" s="10"/>
      <c r="R54" s="10">
        <f t="shared" si="53"/>
        <v>0</v>
      </c>
      <c r="S54" s="10"/>
      <c r="T54" s="10">
        <f t="shared" si="54"/>
        <v>0</v>
      </c>
      <c r="U54" s="10">
        <v>1</v>
      </c>
      <c r="V54" s="10">
        <f t="shared" si="62"/>
        <v>20</v>
      </c>
      <c r="W54" s="10">
        <v>1981</v>
      </c>
      <c r="X54" s="10">
        <f t="shared" si="63"/>
        <v>37</v>
      </c>
      <c r="Y54" s="10">
        <f t="shared" si="60"/>
        <v>50</v>
      </c>
      <c r="Z54" s="13">
        <f t="shared" si="64"/>
        <v>0</v>
      </c>
      <c r="AA54" s="36">
        <f t="shared" si="65"/>
        <v>190</v>
      </c>
      <c r="AB54" s="10"/>
    </row>
    <row r="55" spans="1:28" ht="18" customHeight="1">
      <c r="A55" s="10">
        <v>52</v>
      </c>
      <c r="B55" s="38" t="s">
        <v>162</v>
      </c>
      <c r="C55" s="26" t="s">
        <v>242</v>
      </c>
      <c r="D55" s="35" t="s">
        <v>163</v>
      </c>
      <c r="E55" s="35" t="s">
        <v>164</v>
      </c>
      <c r="F55" s="7" t="s">
        <v>3</v>
      </c>
      <c r="G55" s="8" t="str">
        <f t="shared" si="61"/>
        <v>ΟΚ</v>
      </c>
      <c r="H55" s="8"/>
      <c r="I55" s="19"/>
      <c r="J55" s="10">
        <f t="shared" si="49"/>
        <v>0</v>
      </c>
      <c r="K55" s="10"/>
      <c r="L55" s="10">
        <f t="shared" si="50"/>
        <v>0</v>
      </c>
      <c r="M55" s="11"/>
      <c r="N55" s="12">
        <f t="shared" si="51"/>
        <v>0</v>
      </c>
      <c r="O55" s="12"/>
      <c r="P55" s="12">
        <f t="shared" si="52"/>
        <v>0</v>
      </c>
      <c r="Q55" s="10"/>
      <c r="R55" s="10">
        <f t="shared" si="53"/>
        <v>0</v>
      </c>
      <c r="S55" s="10"/>
      <c r="T55" s="10">
        <f t="shared" si="54"/>
        <v>0</v>
      </c>
      <c r="U55" s="10">
        <v>5</v>
      </c>
      <c r="V55" s="10">
        <f t="shared" si="62"/>
        <v>100</v>
      </c>
      <c r="W55" s="10">
        <v>1979</v>
      </c>
      <c r="X55" s="10">
        <f t="shared" si="63"/>
        <v>39</v>
      </c>
      <c r="Y55" s="10">
        <f t="shared" si="60"/>
        <v>50</v>
      </c>
      <c r="Z55" s="13">
        <f t="shared" si="64"/>
        <v>0</v>
      </c>
      <c r="AA55" s="36">
        <f t="shared" si="65"/>
        <v>150</v>
      </c>
      <c r="AB55" s="10"/>
    </row>
    <row r="56" spans="1:28" ht="18" customHeight="1">
      <c r="A56" s="10">
        <v>53</v>
      </c>
      <c r="B56" s="38" t="s">
        <v>140</v>
      </c>
      <c r="C56" s="26" t="s">
        <v>234</v>
      </c>
      <c r="D56" s="35" t="s">
        <v>141</v>
      </c>
      <c r="E56" s="35" t="s">
        <v>142</v>
      </c>
      <c r="F56" s="7" t="s">
        <v>3</v>
      </c>
      <c r="G56" s="8" t="str">
        <f t="shared" si="61"/>
        <v>ΟΚ</v>
      </c>
      <c r="H56" s="8"/>
      <c r="I56" s="19"/>
      <c r="J56" s="10">
        <f t="shared" si="49"/>
        <v>0</v>
      </c>
      <c r="K56" s="10"/>
      <c r="L56" s="10">
        <f t="shared" si="50"/>
        <v>0</v>
      </c>
      <c r="M56" s="11"/>
      <c r="N56" s="12">
        <f t="shared" si="51"/>
        <v>0</v>
      </c>
      <c r="O56" s="12"/>
      <c r="P56" s="12">
        <f t="shared" si="52"/>
        <v>0</v>
      </c>
      <c r="Q56" s="10"/>
      <c r="R56" s="10">
        <f t="shared" si="53"/>
        <v>0</v>
      </c>
      <c r="S56" s="10"/>
      <c r="T56" s="10">
        <f t="shared" si="54"/>
        <v>0</v>
      </c>
      <c r="U56" s="10">
        <v>3</v>
      </c>
      <c r="V56" s="10">
        <f t="shared" si="62"/>
        <v>60</v>
      </c>
      <c r="W56" s="10">
        <v>1961</v>
      </c>
      <c r="X56" s="10">
        <f t="shared" si="63"/>
        <v>57</v>
      </c>
      <c r="Y56" s="10">
        <f t="shared" si="60"/>
        <v>0</v>
      </c>
      <c r="Z56" s="13">
        <f t="shared" si="64"/>
        <v>75</v>
      </c>
      <c r="AA56" s="36">
        <f t="shared" si="65"/>
        <v>135</v>
      </c>
      <c r="AB56" s="10"/>
    </row>
    <row r="57" spans="1:28" ht="18" customHeight="1">
      <c r="A57" s="10">
        <v>53</v>
      </c>
      <c r="B57" s="38" t="s">
        <v>145</v>
      </c>
      <c r="C57" s="26" t="s">
        <v>236</v>
      </c>
      <c r="D57" s="35" t="s">
        <v>146</v>
      </c>
      <c r="E57" s="35" t="s">
        <v>147</v>
      </c>
      <c r="F57" s="7" t="s">
        <v>3</v>
      </c>
      <c r="G57" s="8" t="str">
        <f t="shared" si="61"/>
        <v>ΟΚ</v>
      </c>
      <c r="H57" s="8"/>
      <c r="I57" s="19"/>
      <c r="J57" s="10">
        <f t="shared" si="49"/>
        <v>0</v>
      </c>
      <c r="K57" s="10"/>
      <c r="L57" s="10">
        <f t="shared" si="50"/>
        <v>0</v>
      </c>
      <c r="M57" s="11"/>
      <c r="N57" s="12">
        <f t="shared" si="51"/>
        <v>0</v>
      </c>
      <c r="O57" s="12"/>
      <c r="P57" s="12">
        <f t="shared" si="52"/>
        <v>0</v>
      </c>
      <c r="Q57" s="10"/>
      <c r="R57" s="10">
        <f t="shared" si="53"/>
        <v>0</v>
      </c>
      <c r="S57" s="10"/>
      <c r="T57" s="10">
        <f t="shared" si="54"/>
        <v>0</v>
      </c>
      <c r="U57" s="10">
        <v>3</v>
      </c>
      <c r="V57" s="10">
        <f t="shared" si="62"/>
        <v>60</v>
      </c>
      <c r="W57" s="10">
        <v>1977</v>
      </c>
      <c r="X57" s="10">
        <f t="shared" si="63"/>
        <v>41</v>
      </c>
      <c r="Y57" s="10">
        <f t="shared" si="60"/>
        <v>0</v>
      </c>
      <c r="Z57" s="13">
        <f t="shared" si="64"/>
        <v>75</v>
      </c>
      <c r="AA57" s="36">
        <f t="shared" si="65"/>
        <v>135</v>
      </c>
      <c r="AB57" s="10"/>
    </row>
    <row r="58" spans="1:28" ht="18" customHeight="1">
      <c r="A58" s="10">
        <v>55</v>
      </c>
      <c r="B58" s="38" t="s">
        <v>251</v>
      </c>
      <c r="C58" s="26" t="s">
        <v>252</v>
      </c>
      <c r="D58" s="35" t="s">
        <v>253</v>
      </c>
      <c r="E58" s="35" t="s">
        <v>254</v>
      </c>
      <c r="F58" s="7" t="s">
        <v>3</v>
      </c>
      <c r="G58" s="8" t="str">
        <f t="shared" si="61"/>
        <v>ΟΚ</v>
      </c>
      <c r="H58" s="8"/>
      <c r="I58" s="19"/>
      <c r="J58" s="10"/>
      <c r="K58" s="10"/>
      <c r="L58" s="10"/>
      <c r="M58" s="11"/>
      <c r="N58" s="12"/>
      <c r="O58" s="12"/>
      <c r="P58" s="12"/>
      <c r="Q58" s="10" t="s">
        <v>3</v>
      </c>
      <c r="R58" s="10"/>
      <c r="S58" s="10"/>
      <c r="T58" s="10"/>
      <c r="U58" s="10">
        <v>4</v>
      </c>
      <c r="V58" s="10">
        <f t="shared" si="62"/>
        <v>80</v>
      </c>
      <c r="W58" s="10">
        <v>1985</v>
      </c>
      <c r="X58" s="10">
        <f t="shared" si="63"/>
        <v>33</v>
      </c>
      <c r="Y58" s="10">
        <f t="shared" si="60"/>
        <v>50</v>
      </c>
      <c r="Z58" s="13">
        <f t="shared" si="64"/>
        <v>0</v>
      </c>
      <c r="AA58" s="36">
        <f t="shared" si="65"/>
        <v>130</v>
      </c>
      <c r="AB58" s="10"/>
    </row>
    <row r="59" spans="1:28" ht="18" customHeight="1">
      <c r="A59" s="10">
        <v>56</v>
      </c>
      <c r="B59" s="38" t="s">
        <v>103</v>
      </c>
      <c r="C59" s="26" t="s">
        <v>216</v>
      </c>
      <c r="D59" s="35" t="s">
        <v>104</v>
      </c>
      <c r="E59" s="35" t="s">
        <v>105</v>
      </c>
      <c r="F59" s="7" t="s">
        <v>3</v>
      </c>
      <c r="G59" s="8" t="str">
        <f t="shared" si="61"/>
        <v>ΟΚ</v>
      </c>
      <c r="H59" s="8"/>
      <c r="I59" s="19"/>
      <c r="J59" s="10">
        <f>I59*17</f>
        <v>0</v>
      </c>
      <c r="K59" s="10"/>
      <c r="L59" s="10">
        <f aca="true" t="shared" si="66" ref="L59:L65">K59*7</f>
        <v>0</v>
      </c>
      <c r="M59" s="11"/>
      <c r="N59" s="12">
        <f>M59*60</f>
        <v>0</v>
      </c>
      <c r="O59" s="12"/>
      <c r="P59" s="12">
        <f>O59*120</f>
        <v>0</v>
      </c>
      <c r="Q59" s="10"/>
      <c r="R59" s="10">
        <f>IF(Q59="ΝΑΙ",170,0)</f>
        <v>0</v>
      </c>
      <c r="S59" s="10" t="s">
        <v>3</v>
      </c>
      <c r="T59" s="10">
        <f>IF(S59="ΝΑΙ",120,0)</f>
        <v>120</v>
      </c>
      <c r="U59" s="10"/>
      <c r="V59" s="10">
        <f t="shared" si="62"/>
        <v>0</v>
      </c>
      <c r="W59" s="10"/>
      <c r="X59" s="10">
        <f t="shared" si="63"/>
        <v>2018</v>
      </c>
      <c r="Y59" s="10">
        <f t="shared" si="60"/>
        <v>0</v>
      </c>
      <c r="Z59" s="13">
        <f t="shared" si="64"/>
        <v>0</v>
      </c>
      <c r="AA59" s="36">
        <f t="shared" si="65"/>
        <v>120</v>
      </c>
      <c r="AB59" s="10"/>
    </row>
    <row r="60" spans="1:28" ht="18" customHeight="1">
      <c r="A60" s="10">
        <v>57</v>
      </c>
      <c r="B60" s="53" t="s">
        <v>46</v>
      </c>
      <c r="C60" s="43" t="s">
        <v>196</v>
      </c>
      <c r="D60" s="44" t="s">
        <v>47</v>
      </c>
      <c r="E60" s="44" t="s">
        <v>48</v>
      </c>
      <c r="F60" s="7" t="s">
        <v>3</v>
      </c>
      <c r="G60" s="8" t="str">
        <f t="shared" si="61"/>
        <v>ΟΚ</v>
      </c>
      <c r="H60" s="8"/>
      <c r="I60" s="19"/>
      <c r="J60" s="10">
        <f>I60*17</f>
        <v>0</v>
      </c>
      <c r="K60" s="10"/>
      <c r="L60" s="10">
        <f t="shared" si="66"/>
        <v>0</v>
      </c>
      <c r="M60" s="11"/>
      <c r="N60" s="12">
        <f>M60*60</f>
        <v>0</v>
      </c>
      <c r="O60" s="12"/>
      <c r="P60" s="12">
        <f>O60*120</f>
        <v>0</v>
      </c>
      <c r="Q60" s="10"/>
      <c r="R60" s="10">
        <f>IF(Q60="ΝΑΙ",170,0)</f>
        <v>0</v>
      </c>
      <c r="S60" s="10"/>
      <c r="T60" s="10">
        <f>IF(S60="ΝΑΙ",120,0)</f>
        <v>0</v>
      </c>
      <c r="U60" s="10">
        <v>3</v>
      </c>
      <c r="V60" s="10">
        <f t="shared" si="62"/>
        <v>60</v>
      </c>
      <c r="W60" s="10">
        <v>1989</v>
      </c>
      <c r="X60" s="10">
        <f t="shared" si="63"/>
        <v>29</v>
      </c>
      <c r="Y60" s="10">
        <f t="shared" si="60"/>
        <v>50</v>
      </c>
      <c r="Z60" s="13">
        <f t="shared" si="64"/>
        <v>0</v>
      </c>
      <c r="AA60" s="36">
        <f t="shared" si="65"/>
        <v>110</v>
      </c>
      <c r="AB60" s="10"/>
    </row>
    <row r="61" spans="1:28" ht="18" customHeight="1">
      <c r="A61" s="10">
        <v>57</v>
      </c>
      <c r="B61" s="53" t="s">
        <v>60</v>
      </c>
      <c r="C61" s="43" t="s">
        <v>201</v>
      </c>
      <c r="D61" s="44" t="s">
        <v>61</v>
      </c>
      <c r="E61" s="44" t="s">
        <v>62</v>
      </c>
      <c r="F61" s="47" t="s">
        <v>3</v>
      </c>
      <c r="G61" s="48" t="str">
        <f t="shared" si="61"/>
        <v>ΟΚ</v>
      </c>
      <c r="H61" s="48"/>
      <c r="I61" s="49"/>
      <c r="J61" s="42">
        <f>I61*17</f>
        <v>0</v>
      </c>
      <c r="K61" s="42"/>
      <c r="L61" s="42">
        <f t="shared" si="66"/>
        <v>0</v>
      </c>
      <c r="M61" s="47">
        <v>1</v>
      </c>
      <c r="N61" s="42">
        <f>M61*60</f>
        <v>60</v>
      </c>
      <c r="O61" s="42"/>
      <c r="P61" s="42">
        <f>O61*120</f>
        <v>0</v>
      </c>
      <c r="Q61" s="42"/>
      <c r="R61" s="42">
        <f>IF(Q61="ΝΑΙ",170,0)</f>
        <v>0</v>
      </c>
      <c r="S61" s="42"/>
      <c r="T61" s="42">
        <f>IF(S61="ΝΑΙ",120,0)</f>
        <v>0</v>
      </c>
      <c r="U61" s="42"/>
      <c r="V61" s="42">
        <f t="shared" si="62"/>
        <v>0</v>
      </c>
      <c r="W61" s="42">
        <v>1987</v>
      </c>
      <c r="X61" s="42">
        <f t="shared" si="63"/>
        <v>31</v>
      </c>
      <c r="Y61" s="42">
        <f t="shared" si="60"/>
        <v>50</v>
      </c>
      <c r="Z61" s="50">
        <f t="shared" si="64"/>
        <v>0</v>
      </c>
      <c r="AA61" s="51">
        <f t="shared" si="65"/>
        <v>110</v>
      </c>
      <c r="AB61" s="43"/>
    </row>
    <row r="62" spans="1:28" ht="18" customHeight="1">
      <c r="A62" s="10">
        <v>59</v>
      </c>
      <c r="B62" s="38" t="s">
        <v>55</v>
      </c>
      <c r="C62" s="26" t="s">
        <v>199</v>
      </c>
      <c r="D62" s="35" t="s">
        <v>56</v>
      </c>
      <c r="E62" s="35" t="s">
        <v>57</v>
      </c>
      <c r="F62" s="7" t="s">
        <v>3</v>
      </c>
      <c r="G62" s="8" t="str">
        <f t="shared" si="61"/>
        <v>ΟΚ</v>
      </c>
      <c r="H62" s="8"/>
      <c r="I62" s="19"/>
      <c r="J62" s="10">
        <f>I62*17</f>
        <v>0</v>
      </c>
      <c r="K62" s="10"/>
      <c r="L62" s="10">
        <f t="shared" si="66"/>
        <v>0</v>
      </c>
      <c r="M62" s="11"/>
      <c r="N62" s="12">
        <f>M62*60</f>
        <v>0</v>
      </c>
      <c r="O62" s="12"/>
      <c r="P62" s="12">
        <f>O62*120</f>
        <v>0</v>
      </c>
      <c r="Q62" s="10"/>
      <c r="R62" s="10">
        <f>IF(Q62="ΝΑΙ",170,0)</f>
        <v>0</v>
      </c>
      <c r="S62" s="10"/>
      <c r="T62" s="10">
        <f>IF(S62="ΝΑΙ",120,0)</f>
        <v>0</v>
      </c>
      <c r="U62" s="10">
        <v>1</v>
      </c>
      <c r="V62" s="10">
        <f t="shared" si="62"/>
        <v>20</v>
      </c>
      <c r="W62" s="10">
        <v>1968</v>
      </c>
      <c r="X62" s="10">
        <f t="shared" si="63"/>
        <v>50</v>
      </c>
      <c r="Y62" s="10">
        <f t="shared" si="60"/>
        <v>0</v>
      </c>
      <c r="Z62" s="13">
        <f t="shared" si="64"/>
        <v>75</v>
      </c>
      <c r="AA62" s="36">
        <f t="shared" si="65"/>
        <v>95</v>
      </c>
      <c r="AB62" s="10"/>
    </row>
    <row r="63" spans="1:28" ht="18" customHeight="1">
      <c r="A63" s="10">
        <v>59</v>
      </c>
      <c r="B63" s="38" t="s">
        <v>218</v>
      </c>
      <c r="C63" s="26" t="s">
        <v>219</v>
      </c>
      <c r="D63" s="35" t="s">
        <v>220</v>
      </c>
      <c r="E63" s="35" t="s">
        <v>221</v>
      </c>
      <c r="F63" s="7" t="s">
        <v>3</v>
      </c>
      <c r="G63" s="8" t="str">
        <f t="shared" si="61"/>
        <v>ΟΚ</v>
      </c>
      <c r="H63" s="8"/>
      <c r="I63" s="19"/>
      <c r="J63" s="10"/>
      <c r="K63" s="10"/>
      <c r="L63" s="10">
        <f t="shared" si="66"/>
        <v>0</v>
      </c>
      <c r="M63" s="11">
        <v>1</v>
      </c>
      <c r="N63" s="12"/>
      <c r="O63" s="12"/>
      <c r="P63" s="12"/>
      <c r="Q63" s="10" t="s">
        <v>3</v>
      </c>
      <c r="R63" s="10"/>
      <c r="S63" s="10"/>
      <c r="T63" s="10"/>
      <c r="U63" s="10">
        <v>1</v>
      </c>
      <c r="V63" s="10">
        <f t="shared" si="62"/>
        <v>20</v>
      </c>
      <c r="W63" s="10">
        <v>1968</v>
      </c>
      <c r="X63" s="10">
        <f t="shared" si="63"/>
        <v>50</v>
      </c>
      <c r="Y63" s="10">
        <f t="shared" si="60"/>
        <v>0</v>
      </c>
      <c r="Z63" s="13">
        <f t="shared" si="64"/>
        <v>75</v>
      </c>
      <c r="AA63" s="36">
        <f t="shared" si="65"/>
        <v>95</v>
      </c>
      <c r="AB63" s="10"/>
    </row>
    <row r="64" spans="1:28" ht="18" customHeight="1">
      <c r="A64" s="10">
        <v>61</v>
      </c>
      <c r="B64" s="53" t="s">
        <v>119</v>
      </c>
      <c r="C64" s="43" t="s">
        <v>226</v>
      </c>
      <c r="D64" s="44" t="s">
        <v>120</v>
      </c>
      <c r="E64" s="44" t="s">
        <v>121</v>
      </c>
      <c r="F64" s="47" t="s">
        <v>3</v>
      </c>
      <c r="G64" s="48" t="str">
        <f t="shared" si="61"/>
        <v>ΟΚ</v>
      </c>
      <c r="H64" s="48"/>
      <c r="I64" s="49"/>
      <c r="J64" s="42">
        <f>I64*17</f>
        <v>0</v>
      </c>
      <c r="K64" s="42"/>
      <c r="L64" s="42">
        <f t="shared" si="66"/>
        <v>0</v>
      </c>
      <c r="M64" s="47"/>
      <c r="N64" s="42">
        <f>M64*60</f>
        <v>0</v>
      </c>
      <c r="O64" s="42"/>
      <c r="P64" s="42">
        <f>O64*120</f>
        <v>0</v>
      </c>
      <c r="Q64" s="42"/>
      <c r="R64" s="42">
        <f>IF(Q64="ΝΑΙ",170,0)</f>
        <v>0</v>
      </c>
      <c r="S64" s="42"/>
      <c r="T64" s="42">
        <f>IF(S64="ΝΑΙ",120,0)</f>
        <v>0</v>
      </c>
      <c r="U64" s="42"/>
      <c r="V64" s="42">
        <f t="shared" si="62"/>
        <v>0</v>
      </c>
      <c r="W64" s="42">
        <v>1965</v>
      </c>
      <c r="X64" s="42">
        <f t="shared" si="63"/>
        <v>53</v>
      </c>
      <c r="Y64" s="42">
        <f t="shared" si="60"/>
        <v>0</v>
      </c>
      <c r="Z64" s="50">
        <f t="shared" si="64"/>
        <v>75</v>
      </c>
      <c r="AA64" s="51">
        <f t="shared" si="65"/>
        <v>75</v>
      </c>
      <c r="AB64" s="43"/>
    </row>
    <row r="65" spans="1:28" ht="18" customHeight="1">
      <c r="A65" s="10">
        <v>62</v>
      </c>
      <c r="B65" s="38" t="s">
        <v>124</v>
      </c>
      <c r="C65" s="26" t="s">
        <v>228</v>
      </c>
      <c r="D65" s="35" t="s">
        <v>125</v>
      </c>
      <c r="E65" s="35" t="s">
        <v>91</v>
      </c>
      <c r="F65" s="7" t="s">
        <v>3</v>
      </c>
      <c r="G65" s="8" t="str">
        <f t="shared" si="61"/>
        <v>ΟΚ</v>
      </c>
      <c r="H65" s="8"/>
      <c r="I65" s="19"/>
      <c r="J65" s="10">
        <f>I65*17</f>
        <v>0</v>
      </c>
      <c r="K65" s="10"/>
      <c r="L65" s="10">
        <f t="shared" si="66"/>
        <v>0</v>
      </c>
      <c r="M65" s="11"/>
      <c r="N65" s="12">
        <f>M65*60</f>
        <v>0</v>
      </c>
      <c r="O65" s="12"/>
      <c r="P65" s="12">
        <f>O65*120</f>
        <v>0</v>
      </c>
      <c r="Q65" s="10"/>
      <c r="R65" s="10">
        <f>IF(Q65="ΝΑΙ",170,0)</f>
        <v>0</v>
      </c>
      <c r="S65" s="10"/>
      <c r="T65" s="10">
        <f>IF(S65="ΝΑΙ",120,0)</f>
        <v>0</v>
      </c>
      <c r="U65" s="10">
        <v>1</v>
      </c>
      <c r="V65" s="10">
        <f t="shared" si="62"/>
        <v>20</v>
      </c>
      <c r="W65" s="10">
        <v>1986</v>
      </c>
      <c r="X65" s="10">
        <f t="shared" si="63"/>
        <v>32</v>
      </c>
      <c r="Y65" s="10">
        <f t="shared" si="60"/>
        <v>50</v>
      </c>
      <c r="Z65" s="13">
        <f t="shared" si="64"/>
        <v>0</v>
      </c>
      <c r="AA65" s="36">
        <f t="shared" si="65"/>
        <v>70</v>
      </c>
      <c r="AB65" s="10"/>
    </row>
  </sheetData>
  <sheetProtection algorithmName="SHA-512" hashValue="sb7K2UZkyKg7qdHRvN6C0n8Yu2Cjh1s9Xa0KwDlUFcXZHYhej6rwl0Ddj4WIRv6B+DeI2GlBonjgnEqswOKDuw==" saltValue="ndKlK2gZeHehNblunNVdOg==" spinCount="100000" sheet="1" objects="1" scenarios="1"/>
  <mergeCells count="4">
    <mergeCell ref="A1:E1"/>
    <mergeCell ref="A2:E2"/>
    <mergeCell ref="I2:Z2"/>
    <mergeCell ref="AA2:AA3"/>
  </mergeCells>
  <dataValidations count="6">
    <dataValidation type="whole" allowBlank="1" showInputMessage="1" showErrorMessage="1" error="ΕΩΣ 48 ΜΗΝΕΣ" sqref="U4:U65">
      <formula1>1</formula1>
      <formula2>8</formula2>
    </dataValidation>
    <dataValidation type="list" allowBlank="1" showInputMessage="1" showErrorMessage="1" sqref="H4:H65 S4:S65 Q4:Q65 F4:F65">
      <formula1>$AK$12:$AK$13</formula1>
    </dataValidation>
    <dataValidation type="whole" allowBlank="1" showInputMessage="1" showErrorMessage="1" errorTitle="ΠΡΟΣΟΧΗ!" error="ΑΠΟ 1 ΕΩΣ 84 ΜΗΝΕΣ" sqref="K4:K65">
      <formula1>1</formula1>
      <formula2>84</formula2>
    </dataValidation>
    <dataValidation type="whole" operator="lessThanOrEqual" allowBlank="1" showInputMessage="1" showErrorMessage="1" sqref="M4:M65">
      <formula1>2</formula1>
    </dataValidation>
    <dataValidation type="whole" operator="greaterThan" allowBlank="1" showInputMessage="1" showErrorMessage="1" sqref="O4:O65">
      <formula1>2</formula1>
    </dataValidation>
    <dataValidation type="whole" allowBlank="1" showInputMessage="1" showErrorMessage="1" errorTitle="ΠΡΟΣΟΧΗ!" error="ΑΠΟ 1 ΕΩΣ 24 ΜΗΝΕΣ" sqref="I4:I65">
      <formula1>1</formula1>
      <formula2>24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abSelected="1" zoomScale="107" zoomScaleNormal="107" workbookViewId="0" topLeftCell="A1">
      <pane xSplit="5" topLeftCell="F1" activePane="topRight" state="frozen"/>
      <selection pane="topRight" activeCell="C4" sqref="C4"/>
    </sheetView>
  </sheetViews>
  <sheetFormatPr defaultColWidth="9.140625" defaultRowHeight="15"/>
  <cols>
    <col min="1" max="1" width="4.8515625" style="15" customWidth="1"/>
    <col min="2" max="2" width="17.57421875" style="57" customWidth="1"/>
    <col min="3" max="3" width="17.57421875" style="15" customWidth="1"/>
    <col min="4" max="4" width="22.421875" style="15" hidden="1" customWidth="1"/>
    <col min="5" max="5" width="24.28125" style="15" hidden="1" customWidth="1"/>
    <col min="6" max="6" width="22.00390625" style="15" customWidth="1"/>
    <col min="7" max="14" width="9.140625" style="15" customWidth="1"/>
    <col min="15" max="15" width="9.140625" style="15" hidden="1" customWidth="1"/>
    <col min="16" max="16384" width="9.140625" style="15" customWidth="1"/>
  </cols>
  <sheetData>
    <row r="1" spans="1:6" ht="44.25" customHeight="1">
      <c r="A1" s="66" t="s">
        <v>260</v>
      </c>
      <c r="B1" s="67"/>
      <c r="C1" s="67"/>
      <c r="D1" s="67"/>
      <c r="E1" s="67"/>
      <c r="F1" s="10"/>
    </row>
    <row r="2" spans="1:6" s="25" customFormat="1" ht="31.5" customHeight="1">
      <c r="A2" s="60" t="s">
        <v>4</v>
      </c>
      <c r="B2" s="61"/>
      <c r="C2" s="61"/>
      <c r="D2" s="61"/>
      <c r="E2" s="61"/>
      <c r="F2" s="24"/>
    </row>
    <row r="3" spans="1:6" s="34" customFormat="1" ht="94.5" customHeight="1">
      <c r="A3" s="26" t="s">
        <v>1</v>
      </c>
      <c r="B3" s="38" t="s">
        <v>20</v>
      </c>
      <c r="C3" s="27" t="s">
        <v>187</v>
      </c>
      <c r="D3" s="27" t="s">
        <v>5</v>
      </c>
      <c r="E3" s="27" t="s">
        <v>6</v>
      </c>
      <c r="F3" s="33" t="s">
        <v>186</v>
      </c>
    </row>
    <row r="4" spans="1:6" ht="33.75" customHeight="1">
      <c r="A4" s="10">
        <v>1</v>
      </c>
      <c r="B4" s="55" t="s">
        <v>274</v>
      </c>
      <c r="C4" s="10" t="s">
        <v>275</v>
      </c>
      <c r="D4" s="10" t="s">
        <v>276</v>
      </c>
      <c r="E4" s="10" t="s">
        <v>96</v>
      </c>
      <c r="F4" s="45" t="s">
        <v>277</v>
      </c>
    </row>
    <row r="5" spans="1:6" ht="28.8">
      <c r="A5" s="10">
        <v>2</v>
      </c>
      <c r="B5" s="10" t="s">
        <v>278</v>
      </c>
      <c r="C5" s="10" t="s">
        <v>279</v>
      </c>
      <c r="D5" s="10" t="s">
        <v>280</v>
      </c>
      <c r="E5" s="10" t="s">
        <v>281</v>
      </c>
      <c r="F5" s="45" t="s">
        <v>277</v>
      </c>
    </row>
    <row r="6" spans="1:6" ht="28.8">
      <c r="A6" s="10">
        <v>3</v>
      </c>
      <c r="B6" s="10" t="s">
        <v>282</v>
      </c>
      <c r="C6" s="10" t="s">
        <v>283</v>
      </c>
      <c r="D6" s="10" t="s">
        <v>284</v>
      </c>
      <c r="E6" s="10" t="s">
        <v>285</v>
      </c>
      <c r="F6" s="45" t="s">
        <v>277</v>
      </c>
    </row>
    <row r="7" spans="1:6" ht="28.8">
      <c r="A7" s="10">
        <v>4</v>
      </c>
      <c r="B7" s="10" t="s">
        <v>286</v>
      </c>
      <c r="C7" s="10" t="s">
        <v>287</v>
      </c>
      <c r="D7" s="10" t="s">
        <v>288</v>
      </c>
      <c r="E7" s="10" t="s">
        <v>289</v>
      </c>
      <c r="F7" s="45" t="s">
        <v>277</v>
      </c>
    </row>
    <row r="8" spans="1:6" ht="28.8">
      <c r="A8" s="10">
        <v>5</v>
      </c>
      <c r="B8" s="45" t="s">
        <v>290</v>
      </c>
      <c r="C8" s="45" t="s">
        <v>291</v>
      </c>
      <c r="D8" s="10" t="s">
        <v>292</v>
      </c>
      <c r="E8" s="10" t="s">
        <v>254</v>
      </c>
      <c r="F8" s="45" t="s">
        <v>277</v>
      </c>
    </row>
    <row r="9" spans="1:6" ht="28.8">
      <c r="A9" s="10">
        <v>6</v>
      </c>
      <c r="B9" s="55" t="s">
        <v>265</v>
      </c>
      <c r="C9" s="10" t="s">
        <v>266</v>
      </c>
      <c r="D9" s="10" t="s">
        <v>267</v>
      </c>
      <c r="E9" s="10" t="s">
        <v>268</v>
      </c>
      <c r="F9" s="45" t="s">
        <v>269</v>
      </c>
    </row>
    <row r="10" spans="1:6" ht="28.8">
      <c r="A10" s="10">
        <v>7</v>
      </c>
      <c r="B10" s="45" t="s">
        <v>302</v>
      </c>
      <c r="C10" s="45" t="s">
        <v>303</v>
      </c>
      <c r="D10" s="10" t="s">
        <v>304</v>
      </c>
      <c r="E10" s="10" t="s">
        <v>305</v>
      </c>
      <c r="F10" s="46" t="s">
        <v>306</v>
      </c>
    </row>
    <row r="11" spans="1:6" ht="28.8">
      <c r="A11" s="10">
        <v>8</v>
      </c>
      <c r="B11" s="56" t="s">
        <v>261</v>
      </c>
      <c r="C11" s="45" t="s">
        <v>262</v>
      </c>
      <c r="D11" s="10" t="s">
        <v>263</v>
      </c>
      <c r="E11" s="10" t="s">
        <v>96</v>
      </c>
      <c r="F11" s="45" t="s">
        <v>264</v>
      </c>
    </row>
    <row r="12" spans="1:6" ht="28.8">
      <c r="A12" s="10">
        <v>9</v>
      </c>
      <c r="B12" s="46" t="s">
        <v>293</v>
      </c>
      <c r="C12" s="46" t="s">
        <v>294</v>
      </c>
      <c r="D12" s="42" t="s">
        <v>295</v>
      </c>
      <c r="E12" s="42" t="s">
        <v>296</v>
      </c>
      <c r="F12" s="46" t="s">
        <v>277</v>
      </c>
    </row>
    <row r="13" spans="1:6" ht="28.8">
      <c r="A13" s="10">
        <v>10</v>
      </c>
      <c r="B13" s="10" t="s">
        <v>270</v>
      </c>
      <c r="C13" s="10" t="s">
        <v>271</v>
      </c>
      <c r="D13" s="10" t="s">
        <v>272</v>
      </c>
      <c r="E13" s="10" t="s">
        <v>273</v>
      </c>
      <c r="F13" s="45" t="s">
        <v>269</v>
      </c>
    </row>
    <row r="14" spans="1:6" ht="28.8">
      <c r="A14" s="10">
        <v>11</v>
      </c>
      <c r="B14" s="45" t="s">
        <v>307</v>
      </c>
      <c r="C14" s="45">
        <v>4079</v>
      </c>
      <c r="D14" s="10" t="s">
        <v>308</v>
      </c>
      <c r="E14" s="10" t="s">
        <v>309</v>
      </c>
      <c r="F14" s="46" t="s">
        <v>310</v>
      </c>
    </row>
  </sheetData>
  <sheetProtection algorithmName="SHA-512" hashValue="lSNVdSVfoAS6QviESsvIMCJ9dWPxxAIo+C5ee/PL06Ed6qu262ip1Qo4qGhnGCWFCX46E+BhNs3XLoKs/H36mQ==" saltValue="tTVSTZy6R2XfMiG9Q99PJQ==" spinCount="100000"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ΠΙΝΑΚΕΣ ΑΠΟΤΕΛΕΣΜΑΤΩΝ</dc:title>
  <dc:subject>ΥΕ</dc:subject>
  <dc:creator>Γενικο Νοσοκομείο Σαντορίνης</dc:creator>
  <cp:keywords/>
  <dc:description/>
  <cp:lastModifiedBy>Thodoros Aggelopoulos</cp:lastModifiedBy>
  <cp:lastPrinted>2018-07-11T08:00:05Z</cp:lastPrinted>
  <dcterms:created xsi:type="dcterms:W3CDTF">2017-10-23T05:29:48Z</dcterms:created>
  <dcterms:modified xsi:type="dcterms:W3CDTF">2018-12-28T09:00:13Z</dcterms:modified>
  <cp:category>ΤΡΑΠΕΖΟΚΟΜΟΙ</cp:category>
  <cp:version/>
  <cp:contentType/>
  <cp:contentStatus/>
</cp:coreProperties>
</file>